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updateLinks="never" codeName="ThisWorkbook" defaultThemeVersion="124226"/>
  <bookViews>
    <workbookView xWindow="10620" yWindow="3165" windowWidth="18270" windowHeight="6420" tabRatio="874"/>
  </bookViews>
  <sheets>
    <sheet name="Macro" sheetId="1" r:id="rId1"/>
    <sheet name="A PROJ Instructions" sheetId="79" r:id="rId2"/>
    <sheet name="B PROJ Budget" sheetId="80" r:id="rId3"/>
    <sheet name="C COMP Instructions" sheetId="81" r:id="rId4"/>
    <sheet name="D COMP Budget" sheetId="82" r:id="rId5"/>
    <sheet name="E COMP Activités" sheetId="83" r:id="rId6"/>
    <sheet name="F COMP Mise à jour Année 1" sheetId="84" r:id="rId7"/>
    <sheet name="G COMP Mise à jour Année 2" sheetId="85" r:id="rId8"/>
    <sheet name="H COMP Mise à jour Année 3" sheetId="86" r:id="rId9"/>
    <sheet name="I Instructions - éditeurs" sheetId="87" r:id="rId10"/>
    <sheet name="J Budget Projets de livres" sheetId="88" r:id="rId11"/>
    <sheet name="K Budget Revues électroniques" sheetId="89" r:id="rId12"/>
    <sheet name="L Budget Revues imprimées" sheetId="90" r:id="rId13"/>
    <sheet name="Sheet1" sheetId="91" state="hidden" r:id="rId14"/>
  </sheets>
  <externalReferences>
    <externalReference r:id="rId15"/>
  </externalReferences>
  <definedNames>
    <definedName name="Collections" localSheetId="13">[1]DropdownCLLCTN!$A$3:$A$7</definedName>
    <definedName name="Collections2" localSheetId="13">[1]DropdownCLLCTN!$A$12:$A$18</definedName>
    <definedName name="Comment_harmoniser_votre_exercice_financier_avec_l_exercice_financier_visé_par_la_demande">'I Instructions - éditeurs'!$B$49</definedName>
    <definedName name="_xlnm.Print_Area" localSheetId="1">'A PROJ Instructions'!$A$1:$Q$56</definedName>
    <definedName name="_xlnm.Print_Area" localSheetId="2">'B PROJ Budget'!$A$1:$I$164</definedName>
    <definedName name="_xlnm.Print_Area" localSheetId="3">'C COMP Instructions'!$A$1:$Q$62</definedName>
    <definedName name="_xlnm.Print_Area" localSheetId="4">'D COMP Budget'!$A$1:$G$243</definedName>
    <definedName name="_xlnm.Print_Area" localSheetId="5">'E COMP Activités'!$A$1:$I$50</definedName>
    <definedName name="_xlnm.Print_Area" localSheetId="6">'F COMP Mise à jour Année 1'!$A$1:$G$243</definedName>
    <definedName name="_xlnm.Print_Area" localSheetId="7">'G COMP Mise à jour Année 2'!$A$1:$J$243</definedName>
    <definedName name="_xlnm.Print_Area" localSheetId="8">'H COMP Mise à jour Année 3'!$A$1:$K$243</definedName>
    <definedName name="_xlnm.Print_Area" localSheetId="9">'I Instructions - éditeurs'!$A$1:$Q$56</definedName>
    <definedName name="_xlnm.Print_Area" localSheetId="10">'J Budget Projets de livres'!$A$1:$J$56</definedName>
    <definedName name="_xlnm.Print_Area" localSheetId="11">'K Budget Revues électroniques'!$A$1:$O$156</definedName>
    <definedName name="_xlnm.Print_Titles" localSheetId="1">'A PROJ Instructions'!$2:$2</definedName>
    <definedName name="_xlnm.Print_Titles" localSheetId="2">'B PROJ Budget'!$6:$6</definedName>
    <definedName name="_xlnm.Print_Titles" localSheetId="3">'C COMP Instructions'!$2:$2</definedName>
    <definedName name="_xlnm.Print_Titles" localSheetId="4">'D COMP Budget'!$4:$4</definedName>
    <definedName name="_xlnm.Print_Titles" localSheetId="5">'E COMP Activités'!$10:$10</definedName>
    <definedName name="_xlnm.Print_Titles" localSheetId="6">'F COMP Mise à jour Année 1'!$4:$4</definedName>
    <definedName name="_xlnm.Print_Titles" localSheetId="7">'G COMP Mise à jour Année 2'!$4:$4</definedName>
    <definedName name="_xlnm.Print_Titles" localSheetId="8">'H COMP Mise à jour Année 3'!$4:$4</definedName>
    <definedName name="_xlnm.Print_Titles" localSheetId="9">'I Instructions - éditeurs'!$2:$2</definedName>
    <definedName name="_xlnm.Print_Titles" localSheetId="10">'J Budget Projets de livres'!$5:$6</definedName>
    <definedName name="_xlnm.Print_Titles" localSheetId="11">'K Budget Revues électroniques'!$5:$6</definedName>
    <definedName name="_xlnm.Print_Titles" localSheetId="12">'L Budget Revues imprimées'!$5:$6</definedName>
    <definedName name="TranslationGenres" localSheetId="13">#REF!</definedName>
    <definedName name="Travelling" localSheetId="13">#REF!</definedName>
    <definedName name="TravellingFrom" localSheetId="13">#REF!</definedName>
    <definedName name="TravellingFromLocation" localSheetId="13">#REF!</definedName>
    <definedName name="TravellingTo" localSheetId="13">#REF!</definedName>
    <definedName name="VAProgramming" localSheetId="13">'[1]Dropdown PRGMG'!$A$4:$A$10</definedName>
  </definedNames>
  <calcPr calcId="145621"/>
</workbook>
</file>

<file path=xl/calcChain.xml><?xml version="1.0" encoding="utf-8"?>
<calcChain xmlns="http://schemas.openxmlformats.org/spreadsheetml/2006/main">
  <c r="C28" i="90" l="1"/>
  <c r="E28" i="90"/>
  <c r="G28" i="90"/>
  <c r="I28" i="90"/>
  <c r="L28" i="90"/>
  <c r="N28" i="90"/>
  <c r="C32" i="90"/>
  <c r="E32" i="90"/>
  <c r="G32" i="90"/>
  <c r="I32" i="90"/>
  <c r="L32" i="90"/>
  <c r="N32" i="90"/>
  <c r="C36" i="90"/>
  <c r="E36" i="90"/>
  <c r="G36" i="90"/>
  <c r="I36" i="90"/>
  <c r="L36" i="90"/>
  <c r="N36" i="90"/>
  <c r="C41" i="90"/>
  <c r="E41" i="90"/>
  <c r="G41" i="90"/>
  <c r="I41" i="90"/>
  <c r="L41" i="90"/>
  <c r="N41" i="90"/>
  <c r="C42" i="90"/>
  <c r="E42" i="90"/>
  <c r="G42" i="90"/>
  <c r="I42" i="90"/>
  <c r="L42" i="90"/>
  <c r="N42" i="90"/>
  <c r="C43" i="90"/>
  <c r="E43" i="90"/>
  <c r="G43" i="90"/>
  <c r="I43" i="90"/>
  <c r="L43" i="90"/>
  <c r="N43" i="90"/>
  <c r="A48" i="90"/>
  <c r="A49" i="90"/>
  <c r="A50" i="90" s="1"/>
  <c r="A51" i="90"/>
  <c r="A52" i="90" s="1"/>
  <c r="A53" i="90" s="1"/>
  <c r="A54" i="90" s="1"/>
  <c r="A55" i="90" s="1"/>
  <c r="A56" i="90" s="1"/>
  <c r="A57" i="90" s="1"/>
  <c r="A58" i="90" s="1"/>
  <c r="A59" i="90" s="1"/>
  <c r="A60" i="90" s="1"/>
  <c r="A61" i="90" s="1"/>
  <c r="A62" i="90" s="1"/>
  <c r="A63" i="90" s="1"/>
  <c r="A64" i="90" s="1"/>
  <c r="A65" i="90" s="1"/>
  <c r="A66" i="90" s="1"/>
  <c r="A67" i="90" s="1"/>
  <c r="A68" i="90" s="1"/>
  <c r="A69" i="90" s="1"/>
  <c r="A70" i="90" s="1"/>
  <c r="A71" i="90" s="1"/>
  <c r="A72" i="90" s="1"/>
  <c r="A73" i="90" s="1"/>
  <c r="A75" i="90" s="1"/>
  <c r="A77" i="90" s="1"/>
  <c r="A79" i="90" s="1"/>
  <c r="A80" i="90" s="1"/>
  <c r="A81" i="90" s="1"/>
  <c r="A82" i="90" s="1"/>
  <c r="A83" i="90" s="1"/>
  <c r="A84" i="90" s="1"/>
  <c r="A85" i="90" s="1"/>
  <c r="A86" i="90" s="1"/>
  <c r="A87" i="90" s="1"/>
  <c r="A88" i="90" s="1"/>
  <c r="A89" i="90" s="1"/>
  <c r="A90" i="90" s="1"/>
  <c r="A91" i="90" s="1"/>
  <c r="A92" i="90" s="1"/>
  <c r="A93" i="90" s="1"/>
  <c r="A94" i="90" s="1"/>
  <c r="C55" i="90"/>
  <c r="E55" i="90"/>
  <c r="G55" i="90"/>
  <c r="I55" i="90"/>
  <c r="L55" i="90"/>
  <c r="N55" i="90"/>
  <c r="C62" i="90"/>
  <c r="E62" i="90"/>
  <c r="G62" i="90"/>
  <c r="I62" i="90"/>
  <c r="L62" i="90"/>
  <c r="N62" i="90"/>
  <c r="C73" i="90"/>
  <c r="E73" i="90"/>
  <c r="G73" i="90"/>
  <c r="I73" i="90"/>
  <c r="L73" i="90"/>
  <c r="N73" i="90"/>
  <c r="C77" i="90"/>
  <c r="E77" i="90"/>
  <c r="G77" i="90"/>
  <c r="I77" i="90"/>
  <c r="L77" i="90"/>
  <c r="N77" i="90"/>
  <c r="C86" i="90"/>
  <c r="E86" i="90"/>
  <c r="G86" i="90"/>
  <c r="I86" i="90"/>
  <c r="L86" i="90"/>
  <c r="N86" i="90"/>
  <c r="C92" i="90"/>
  <c r="E92" i="90"/>
  <c r="G92" i="90"/>
  <c r="I92" i="90"/>
  <c r="L92" i="90"/>
  <c r="N92" i="90"/>
  <c r="A95" i="90"/>
  <c r="A96" i="90" s="1"/>
  <c r="C96" i="90"/>
  <c r="E96" i="90"/>
  <c r="G96" i="90"/>
  <c r="I96" i="90"/>
  <c r="L96" i="90"/>
  <c r="N96" i="90"/>
  <c r="A98" i="90"/>
  <c r="A100" i="90" s="1"/>
  <c r="A101" i="90" s="1"/>
  <c r="A102" i="90" s="1"/>
  <c r="A103" i="90" s="1"/>
  <c r="A104" i="90" s="1"/>
  <c r="A105" i="90" s="1"/>
  <c r="A106" i="90" s="1"/>
  <c r="A107" i="90" s="1"/>
  <c r="A108" i="90" s="1"/>
  <c r="A109" i="90" s="1"/>
  <c r="A110" i="90" s="1"/>
  <c r="A111" i="90" s="1"/>
  <c r="A112" i="90" s="1"/>
  <c r="A113" i="90" s="1"/>
  <c r="A114" i="90" s="1"/>
  <c r="A115" i="90" s="1"/>
  <c r="A116" i="90" s="1"/>
  <c r="A117" i="90" s="1"/>
  <c r="A119" i="90" s="1"/>
  <c r="A121" i="90" s="1"/>
  <c r="A122" i="90" s="1"/>
  <c r="A123" i="90" s="1"/>
  <c r="C104" i="90"/>
  <c r="E104" i="90"/>
  <c r="G104" i="90"/>
  <c r="I104" i="90"/>
  <c r="L104" i="90"/>
  <c r="N104" i="90"/>
  <c r="C117" i="90"/>
  <c r="E117" i="90"/>
  <c r="G117" i="90"/>
  <c r="I117" i="90"/>
  <c r="L117" i="90"/>
  <c r="N117" i="90"/>
  <c r="A153" i="90"/>
  <c r="A154" i="90"/>
  <c r="A155" i="90"/>
  <c r="A36" i="89"/>
  <c r="A37" i="89"/>
  <c r="A38" i="89" s="1"/>
  <c r="A39" i="89" s="1"/>
  <c r="A40" i="89" s="1"/>
  <c r="A41" i="89" s="1"/>
  <c r="A42" i="89" s="1"/>
  <c r="A43" i="89" s="1"/>
  <c r="A44" i="89" s="1"/>
  <c r="A45" i="89" s="1"/>
  <c r="A46" i="89" s="1"/>
  <c r="A47" i="89" s="1"/>
  <c r="A48" i="89" s="1"/>
  <c r="A49" i="89" s="1"/>
  <c r="A50" i="89" s="1"/>
  <c r="A51" i="89" s="1"/>
  <c r="A52" i="89" s="1"/>
  <c r="A53" i="89" s="1"/>
  <c r="A54" i="89" s="1"/>
  <c r="A55" i="89" s="1"/>
  <c r="A56" i="89" s="1"/>
  <c r="A57" i="89" s="1"/>
  <c r="A58" i="89" s="1"/>
  <c r="A59" i="89" s="1"/>
  <c r="A61" i="89" s="1"/>
  <c r="A63" i="89" s="1"/>
  <c r="A65" i="89" s="1"/>
  <c r="A66" i="89" s="1"/>
  <c r="A67" i="89" s="1"/>
  <c r="A68" i="89" s="1"/>
  <c r="A69" i="89" s="1"/>
  <c r="A70" i="89" s="1"/>
  <c r="A71" i="89" s="1"/>
  <c r="A72" i="89" s="1"/>
  <c r="A73" i="89" s="1"/>
  <c r="A74" i="89" s="1"/>
  <c r="A75" i="89" s="1"/>
  <c r="A76" i="89" s="1"/>
  <c r="A77" i="89" s="1"/>
  <c r="A78" i="89" s="1"/>
  <c r="A79" i="89" s="1"/>
  <c r="A80" i="89" s="1"/>
  <c r="A81" i="89" s="1"/>
  <c r="A82" i="89" s="1"/>
  <c r="A83" i="89" s="1"/>
  <c r="A84" i="89" s="1"/>
  <c r="A85" i="89" s="1"/>
  <c r="A86" i="89" s="1"/>
  <c r="A87" i="89" s="1"/>
  <c r="A89" i="89" s="1"/>
  <c r="A91" i="89" s="1"/>
  <c r="A92" i="89" s="1"/>
  <c r="A93" i="89" s="1"/>
  <c r="A94" i="89" s="1"/>
  <c r="A95" i="89" s="1"/>
  <c r="A96" i="89" s="1"/>
  <c r="A97" i="89" s="1"/>
  <c r="A98" i="89" s="1"/>
  <c r="A99" i="89" s="1"/>
  <c r="A100" i="89" s="1"/>
  <c r="A101" i="89" s="1"/>
  <c r="A102" i="89" s="1"/>
  <c r="A103" i="89" s="1"/>
  <c r="A104" i="89" s="1"/>
  <c r="A105" i="89" s="1"/>
  <c r="A106" i="89" s="1"/>
  <c r="A107" i="89" s="1"/>
  <c r="A108" i="89" s="1"/>
  <c r="A110" i="89" s="1"/>
  <c r="C41" i="89"/>
  <c r="E41" i="89"/>
  <c r="G41" i="89"/>
  <c r="I41" i="89"/>
  <c r="L41" i="89"/>
  <c r="N41" i="89"/>
  <c r="C48" i="89"/>
  <c r="E48" i="89"/>
  <c r="G48" i="89"/>
  <c r="I48" i="89"/>
  <c r="L48" i="89"/>
  <c r="N48" i="89"/>
  <c r="C59" i="89"/>
  <c r="E59" i="89"/>
  <c r="G59" i="89"/>
  <c r="I59" i="89"/>
  <c r="L59" i="89"/>
  <c r="N59" i="89"/>
  <c r="D61" i="89"/>
  <c r="H61" i="89"/>
  <c r="M61" i="89"/>
  <c r="C63" i="89"/>
  <c r="D46" i="89" s="1"/>
  <c r="D63" i="89"/>
  <c r="E63" i="89"/>
  <c r="F47" i="89" s="1"/>
  <c r="F63" i="89"/>
  <c r="G63" i="89"/>
  <c r="H52" i="89" s="1"/>
  <c r="H63" i="89"/>
  <c r="I63" i="89"/>
  <c r="J45" i="89" s="1"/>
  <c r="J63" i="89"/>
  <c r="L63" i="89"/>
  <c r="M46" i="89" s="1"/>
  <c r="M63" i="89"/>
  <c r="N63" i="89"/>
  <c r="O47" i="89" s="1"/>
  <c r="O63" i="89"/>
  <c r="C72" i="89"/>
  <c r="E72" i="89"/>
  <c r="G72" i="89"/>
  <c r="I72" i="89"/>
  <c r="L72" i="89"/>
  <c r="N72" i="89"/>
  <c r="C81" i="89"/>
  <c r="E81" i="89"/>
  <c r="G81" i="89"/>
  <c r="I81" i="89"/>
  <c r="L81" i="89"/>
  <c r="N81" i="89"/>
  <c r="C87" i="89"/>
  <c r="E87" i="89"/>
  <c r="G87" i="89"/>
  <c r="I87" i="89"/>
  <c r="L87" i="89"/>
  <c r="N87" i="89"/>
  <c r="C95" i="89"/>
  <c r="E95" i="89"/>
  <c r="G95" i="89"/>
  <c r="I95" i="89"/>
  <c r="L95" i="89"/>
  <c r="N95" i="89"/>
  <c r="C108" i="89"/>
  <c r="E108" i="89"/>
  <c r="G108" i="89"/>
  <c r="I108" i="89"/>
  <c r="L108" i="89"/>
  <c r="N108" i="89"/>
  <c r="A112" i="89"/>
  <c r="A113" i="89" s="1"/>
  <c r="A114" i="89" s="1"/>
  <c r="A144" i="89"/>
  <c r="A145" i="89"/>
  <c r="A146" i="89"/>
  <c r="C16" i="88"/>
  <c r="D16" i="88"/>
  <c r="E16" i="88"/>
  <c r="F16" i="88"/>
  <c r="H16" i="88"/>
  <c r="I16" i="88"/>
  <c r="C30" i="88"/>
  <c r="D30" i="88"/>
  <c r="E30" i="88"/>
  <c r="F30" i="88"/>
  <c r="H30" i="88"/>
  <c r="I30" i="88"/>
  <c r="C32" i="88"/>
  <c r="D32" i="88"/>
  <c r="E32" i="88"/>
  <c r="F32" i="88"/>
  <c r="H32" i="88"/>
  <c r="I32" i="88"/>
  <c r="C37" i="88"/>
  <c r="D37" i="88"/>
  <c r="E37" i="88"/>
  <c r="F37" i="88"/>
  <c r="H37" i="88"/>
  <c r="I37" i="88"/>
  <c r="C39" i="88"/>
  <c r="D39" i="88"/>
  <c r="E39" i="88"/>
  <c r="F39" i="88"/>
  <c r="H39" i="88"/>
  <c r="I39" i="88"/>
  <c r="C45" i="88"/>
  <c r="D45" i="88"/>
  <c r="E45" i="88"/>
  <c r="F45" i="88"/>
  <c r="H45" i="88"/>
  <c r="I45" i="88"/>
  <c r="C47" i="88"/>
  <c r="D47" i="88"/>
  <c r="E47" i="88"/>
  <c r="F47" i="88"/>
  <c r="H47" i="88"/>
  <c r="I47" i="88"/>
  <c r="C51" i="88"/>
  <c r="D51" i="88"/>
  <c r="D56" i="88" s="1"/>
  <c r="H56" i="88" s="1"/>
  <c r="E51" i="88"/>
  <c r="F51" i="88"/>
  <c r="H51" i="88"/>
  <c r="I51" i="88"/>
  <c r="D6" i="86"/>
  <c r="E6" i="86"/>
  <c r="D8" i="86"/>
  <c r="E8" i="86"/>
  <c r="B11" i="86"/>
  <c r="B12" i="86"/>
  <c r="B23" i="86"/>
  <c r="F23" i="86"/>
  <c r="G23" i="86"/>
  <c r="H23" i="86"/>
  <c r="I23" i="86"/>
  <c r="B26" i="86"/>
  <c r="B38" i="86"/>
  <c r="F38" i="86"/>
  <c r="G38" i="86"/>
  <c r="H38" i="86"/>
  <c r="I38" i="86"/>
  <c r="B40" i="86"/>
  <c r="C40" i="86"/>
  <c r="D40" i="86"/>
  <c r="E40" i="86"/>
  <c r="F40" i="86"/>
  <c r="G40" i="86"/>
  <c r="H40" i="86"/>
  <c r="I40" i="86"/>
  <c r="J40" i="86"/>
  <c r="K40" i="86"/>
  <c r="B41" i="86"/>
  <c r="B42" i="86"/>
  <c r="B48" i="86"/>
  <c r="B54" i="86"/>
  <c r="B65" i="86"/>
  <c r="B76" i="86"/>
  <c r="B77" i="86"/>
  <c r="B94" i="86"/>
  <c r="F94" i="86"/>
  <c r="G94" i="86"/>
  <c r="H94" i="86"/>
  <c r="I94" i="86"/>
  <c r="B97" i="86"/>
  <c r="B98" i="86"/>
  <c r="B104" i="86"/>
  <c r="B110" i="86"/>
  <c r="F110" i="86"/>
  <c r="G110" i="86"/>
  <c r="H110" i="86"/>
  <c r="I110" i="86"/>
  <c r="B113" i="86"/>
  <c r="B119" i="86"/>
  <c r="B125" i="86"/>
  <c r="F125" i="86"/>
  <c r="F127" i="86" s="1"/>
  <c r="F236" i="86" s="1"/>
  <c r="G125" i="86"/>
  <c r="H125" i="86"/>
  <c r="H127" i="86" s="1"/>
  <c r="H236" i="86" s="1"/>
  <c r="I125" i="86"/>
  <c r="B127" i="86"/>
  <c r="G127" i="86"/>
  <c r="I127" i="86"/>
  <c r="B133" i="86"/>
  <c r="B134" i="86"/>
  <c r="B140" i="86"/>
  <c r="B146" i="86"/>
  <c r="B152" i="86"/>
  <c r="B158" i="86"/>
  <c r="B164" i="86"/>
  <c r="F164" i="86"/>
  <c r="G164" i="86"/>
  <c r="H164" i="86"/>
  <c r="I164" i="86"/>
  <c r="B166" i="86"/>
  <c r="B167" i="86"/>
  <c r="B168" i="86"/>
  <c r="B169" i="86"/>
  <c r="B170" i="86"/>
  <c r="B171" i="86"/>
  <c r="B177" i="86"/>
  <c r="F177" i="86"/>
  <c r="G177" i="86"/>
  <c r="H177" i="86"/>
  <c r="I177" i="86"/>
  <c r="B179" i="86"/>
  <c r="B180" i="86"/>
  <c r="C180" i="86"/>
  <c r="J180" i="86" s="1"/>
  <c r="D180" i="86"/>
  <c r="E180" i="86"/>
  <c r="B181" i="86"/>
  <c r="B182" i="86"/>
  <c r="B188" i="86"/>
  <c r="B194" i="86"/>
  <c r="B200" i="86"/>
  <c r="B206" i="86"/>
  <c r="B212" i="86"/>
  <c r="F212" i="86"/>
  <c r="G212" i="86"/>
  <c r="H212" i="86"/>
  <c r="I212" i="86"/>
  <c r="B214" i="86"/>
  <c r="B220" i="86"/>
  <c r="F220" i="86"/>
  <c r="G220" i="86"/>
  <c r="H220" i="86"/>
  <c r="I220" i="86"/>
  <c r="B222" i="86"/>
  <c r="B228" i="86"/>
  <c r="B232" i="86"/>
  <c r="F232" i="86"/>
  <c r="G232" i="86"/>
  <c r="G234" i="86" s="1"/>
  <c r="G238" i="86" s="1"/>
  <c r="H232" i="86"/>
  <c r="I232" i="86"/>
  <c r="I234" i="86" s="1"/>
  <c r="I238" i="86" s="1"/>
  <c r="B234" i="86"/>
  <c r="F234" i="86"/>
  <c r="H234" i="86"/>
  <c r="B236" i="86"/>
  <c r="G236" i="86"/>
  <c r="I236" i="86"/>
  <c r="B238" i="86"/>
  <c r="B240" i="86"/>
  <c r="G240" i="86"/>
  <c r="I240" i="86"/>
  <c r="C6" i="85"/>
  <c r="C6" i="86" s="1"/>
  <c r="D6" i="85"/>
  <c r="C8" i="85"/>
  <c r="C8" i="86" s="1"/>
  <c r="D8" i="85"/>
  <c r="B11" i="85"/>
  <c r="B12" i="85"/>
  <c r="B23" i="85"/>
  <c r="E23" i="85"/>
  <c r="F23" i="85"/>
  <c r="G23" i="85"/>
  <c r="H23" i="85"/>
  <c r="D23" i="86" s="1"/>
  <c r="B26" i="85"/>
  <c r="B38" i="85"/>
  <c r="E38" i="85"/>
  <c r="F38" i="85"/>
  <c r="G38" i="85"/>
  <c r="H38" i="85"/>
  <c r="D38" i="86" s="1"/>
  <c r="B40" i="85"/>
  <c r="C40" i="85"/>
  <c r="D40" i="85"/>
  <c r="E40" i="85"/>
  <c r="F40" i="85"/>
  <c r="G40" i="85"/>
  <c r="H40" i="85"/>
  <c r="I40" i="85"/>
  <c r="J40" i="85"/>
  <c r="B41" i="85"/>
  <c r="B42" i="85"/>
  <c r="B48" i="85"/>
  <c r="B54" i="85"/>
  <c r="B65" i="85"/>
  <c r="B76" i="85"/>
  <c r="B77" i="85"/>
  <c r="B94" i="85"/>
  <c r="E94" i="85"/>
  <c r="F94" i="85"/>
  <c r="G94" i="85"/>
  <c r="H94" i="85"/>
  <c r="D94" i="86" s="1"/>
  <c r="B96" i="85"/>
  <c r="B97" i="85"/>
  <c r="B98" i="85"/>
  <c r="B104" i="85"/>
  <c r="B110" i="85"/>
  <c r="E110" i="85"/>
  <c r="F110" i="85"/>
  <c r="G110" i="85"/>
  <c r="H110" i="85"/>
  <c r="D110" i="86" s="1"/>
  <c r="B113" i="85"/>
  <c r="B119" i="85"/>
  <c r="B125" i="85"/>
  <c r="E125" i="85"/>
  <c r="F125" i="85"/>
  <c r="G125" i="85"/>
  <c r="H125" i="85"/>
  <c r="D125" i="86" s="1"/>
  <c r="B127" i="85"/>
  <c r="E127" i="85"/>
  <c r="F127" i="85"/>
  <c r="G127" i="85"/>
  <c r="H127" i="85"/>
  <c r="D127" i="86" s="1"/>
  <c r="D236" i="86" s="1"/>
  <c r="D240" i="86" s="1"/>
  <c r="B133" i="85"/>
  <c r="B134" i="85"/>
  <c r="B140" i="85"/>
  <c r="B146" i="85"/>
  <c r="B152" i="85"/>
  <c r="B158" i="85"/>
  <c r="B164" i="85"/>
  <c r="E164" i="85"/>
  <c r="F164" i="85"/>
  <c r="G164" i="85"/>
  <c r="H164" i="85"/>
  <c r="D164" i="86" s="1"/>
  <c r="B166" i="85"/>
  <c r="B167" i="85"/>
  <c r="B168" i="85"/>
  <c r="B169" i="85"/>
  <c r="B170" i="85"/>
  <c r="B171" i="85"/>
  <c r="B177" i="85"/>
  <c r="E177" i="85"/>
  <c r="F177" i="85"/>
  <c r="G177" i="85"/>
  <c r="H177" i="85"/>
  <c r="D177" i="86" s="1"/>
  <c r="B179" i="85"/>
  <c r="B180" i="85"/>
  <c r="C180" i="85"/>
  <c r="D180" i="85"/>
  <c r="I180" i="85"/>
  <c r="B181" i="85"/>
  <c r="B182" i="85"/>
  <c r="B188" i="85"/>
  <c r="B194" i="85"/>
  <c r="B200" i="85"/>
  <c r="B206" i="85"/>
  <c r="B212" i="85"/>
  <c r="E212" i="85"/>
  <c r="F212" i="85"/>
  <c r="G212" i="85"/>
  <c r="H212" i="85"/>
  <c r="D212" i="86" s="1"/>
  <c r="B214" i="85"/>
  <c r="B220" i="85"/>
  <c r="E220" i="85"/>
  <c r="F220" i="85"/>
  <c r="G220" i="85"/>
  <c r="H220" i="85"/>
  <c r="D220" i="86" s="1"/>
  <c r="B222" i="85"/>
  <c r="B228" i="85"/>
  <c r="B232" i="85"/>
  <c r="E232" i="85"/>
  <c r="F232" i="85"/>
  <c r="G232" i="85"/>
  <c r="H232" i="85"/>
  <c r="D232" i="86" s="1"/>
  <c r="B234" i="85"/>
  <c r="E234" i="85"/>
  <c r="F234" i="85"/>
  <c r="G234" i="85"/>
  <c r="H234" i="85"/>
  <c r="B236" i="85"/>
  <c r="E236" i="85"/>
  <c r="F236" i="85"/>
  <c r="G236" i="85"/>
  <c r="H236" i="85"/>
  <c r="B238" i="85"/>
  <c r="E238" i="85"/>
  <c r="F238" i="85"/>
  <c r="G238" i="85"/>
  <c r="H238" i="85"/>
  <c r="B240" i="85"/>
  <c r="E240" i="85"/>
  <c r="F240" i="85"/>
  <c r="G240" i="85"/>
  <c r="H240" i="85"/>
  <c r="C6" i="84"/>
  <c r="C8" i="84"/>
  <c r="B11" i="84"/>
  <c r="B12" i="84"/>
  <c r="B13" i="84"/>
  <c r="B13" i="85" s="1"/>
  <c r="B13" i="86" s="1"/>
  <c r="B14" i="84"/>
  <c r="B14" i="85" s="1"/>
  <c r="B14" i="86" s="1"/>
  <c r="B15" i="84"/>
  <c r="B15" i="85" s="1"/>
  <c r="B15" i="86" s="1"/>
  <c r="B16" i="84"/>
  <c r="B16" i="85" s="1"/>
  <c r="B16" i="86" s="1"/>
  <c r="B17" i="84"/>
  <c r="B17" i="85" s="1"/>
  <c r="B17" i="86" s="1"/>
  <c r="B18" i="84"/>
  <c r="B18" i="85" s="1"/>
  <c r="B18" i="86" s="1"/>
  <c r="B19" i="84"/>
  <c r="B19" i="85" s="1"/>
  <c r="B19" i="86" s="1"/>
  <c r="B20" i="84"/>
  <c r="B20" i="85" s="1"/>
  <c r="B20" i="86" s="1"/>
  <c r="B21" i="84"/>
  <c r="B21" i="85" s="1"/>
  <c r="B21" i="86" s="1"/>
  <c r="B22" i="84"/>
  <c r="B22" i="85" s="1"/>
  <c r="B22" i="86" s="1"/>
  <c r="B23" i="84"/>
  <c r="D23" i="84"/>
  <c r="E23" i="84"/>
  <c r="F23" i="84"/>
  <c r="C23" i="85" s="1"/>
  <c r="I23" i="85" s="1"/>
  <c r="B26" i="84"/>
  <c r="B27" i="84"/>
  <c r="B27" i="85" s="1"/>
  <c r="B27" i="86" s="1"/>
  <c r="B28" i="84"/>
  <c r="B28" i="85" s="1"/>
  <c r="B28" i="86" s="1"/>
  <c r="B29" i="84"/>
  <c r="B29" i="85" s="1"/>
  <c r="B29" i="86" s="1"/>
  <c r="B30" i="84"/>
  <c r="B30" i="85" s="1"/>
  <c r="B30" i="86" s="1"/>
  <c r="B31" i="84"/>
  <c r="B31" i="85" s="1"/>
  <c r="B31" i="86" s="1"/>
  <c r="B32" i="84"/>
  <c r="B32" i="85" s="1"/>
  <c r="B32" i="86" s="1"/>
  <c r="B33" i="84"/>
  <c r="B33" i="85" s="1"/>
  <c r="B33" i="86" s="1"/>
  <c r="B34" i="84"/>
  <c r="B34" i="85" s="1"/>
  <c r="B34" i="86" s="1"/>
  <c r="B35" i="84"/>
  <c r="B35" i="85" s="1"/>
  <c r="B35" i="86" s="1"/>
  <c r="B36" i="84"/>
  <c r="B36" i="85" s="1"/>
  <c r="B36" i="86" s="1"/>
  <c r="B37" i="84"/>
  <c r="B37" i="85" s="1"/>
  <c r="B37" i="86" s="1"/>
  <c r="B38" i="84"/>
  <c r="D38" i="84"/>
  <c r="E38" i="84"/>
  <c r="F38" i="84"/>
  <c r="C38" i="86" s="1"/>
  <c r="J38" i="86" s="1"/>
  <c r="B41" i="84"/>
  <c r="B42" i="84"/>
  <c r="B43" i="84"/>
  <c r="B43" i="85" s="1"/>
  <c r="B43" i="86" s="1"/>
  <c r="B44" i="84"/>
  <c r="B44" i="85" s="1"/>
  <c r="B44" i="86" s="1"/>
  <c r="B45" i="84"/>
  <c r="B45" i="85" s="1"/>
  <c r="B45" i="86" s="1"/>
  <c r="B46" i="84"/>
  <c r="B46" i="85" s="1"/>
  <c r="B46" i="86" s="1"/>
  <c r="B47" i="84"/>
  <c r="B47" i="85" s="1"/>
  <c r="B47" i="86" s="1"/>
  <c r="B48" i="84"/>
  <c r="B49" i="84"/>
  <c r="B49" i="85" s="1"/>
  <c r="B49" i="86" s="1"/>
  <c r="B50" i="84"/>
  <c r="B50" i="85" s="1"/>
  <c r="B50" i="86" s="1"/>
  <c r="B51" i="84"/>
  <c r="B51" i="85" s="1"/>
  <c r="B51" i="86" s="1"/>
  <c r="B52" i="84"/>
  <c r="B52" i="85" s="1"/>
  <c r="B52" i="86" s="1"/>
  <c r="B53" i="84"/>
  <c r="B53" i="85" s="1"/>
  <c r="B53" i="86" s="1"/>
  <c r="B54" i="84"/>
  <c r="B55" i="84"/>
  <c r="B55" i="85" s="1"/>
  <c r="B55" i="86" s="1"/>
  <c r="B56" i="84"/>
  <c r="B56" i="85" s="1"/>
  <c r="B56" i="86" s="1"/>
  <c r="B57" i="84"/>
  <c r="B57" i="85" s="1"/>
  <c r="B57" i="86" s="1"/>
  <c r="B58" i="84"/>
  <c r="B58" i="85" s="1"/>
  <c r="B58" i="86" s="1"/>
  <c r="B59" i="84"/>
  <c r="B59" i="85" s="1"/>
  <c r="B59" i="86" s="1"/>
  <c r="B60" i="84"/>
  <c r="B60" i="85" s="1"/>
  <c r="B60" i="86" s="1"/>
  <c r="B61" i="84"/>
  <c r="B61" i="85" s="1"/>
  <c r="B61" i="86" s="1"/>
  <c r="B62" i="84"/>
  <c r="B62" i="85" s="1"/>
  <c r="B62" i="86" s="1"/>
  <c r="B63" i="84"/>
  <c r="B63" i="85" s="1"/>
  <c r="B63" i="86" s="1"/>
  <c r="B64" i="84"/>
  <c r="B64" i="85" s="1"/>
  <c r="B64" i="86" s="1"/>
  <c r="B65" i="84"/>
  <c r="B66" i="84"/>
  <c r="B66" i="85" s="1"/>
  <c r="B66" i="86" s="1"/>
  <c r="B67" i="84"/>
  <c r="B67" i="85" s="1"/>
  <c r="B67" i="86" s="1"/>
  <c r="B68" i="84"/>
  <c r="B68" i="85" s="1"/>
  <c r="B68" i="86" s="1"/>
  <c r="B69" i="84"/>
  <c r="B69" i="85" s="1"/>
  <c r="B69" i="86" s="1"/>
  <c r="B70" i="84"/>
  <c r="B70" i="85" s="1"/>
  <c r="B70" i="86" s="1"/>
  <c r="B71" i="84"/>
  <c r="B71" i="85" s="1"/>
  <c r="B71" i="86" s="1"/>
  <c r="B72" i="84"/>
  <c r="B72" i="85" s="1"/>
  <c r="B72" i="86" s="1"/>
  <c r="B73" i="84"/>
  <c r="B73" i="85" s="1"/>
  <c r="B73" i="86" s="1"/>
  <c r="B74" i="84"/>
  <c r="B74" i="85" s="1"/>
  <c r="B74" i="86" s="1"/>
  <c r="B75" i="84"/>
  <c r="B75" i="85" s="1"/>
  <c r="B75" i="86" s="1"/>
  <c r="B76" i="84"/>
  <c r="B77" i="84"/>
  <c r="B79" i="84"/>
  <c r="B79" i="85" s="1"/>
  <c r="B79" i="86" s="1"/>
  <c r="B80" i="84"/>
  <c r="B80" i="85" s="1"/>
  <c r="B80" i="86" s="1"/>
  <c r="B81" i="84"/>
  <c r="B81" i="85" s="1"/>
  <c r="B81" i="86" s="1"/>
  <c r="B82" i="84"/>
  <c r="B82" i="85" s="1"/>
  <c r="B82" i="86" s="1"/>
  <c r="B83" i="84"/>
  <c r="B83" i="85" s="1"/>
  <c r="B83" i="86" s="1"/>
  <c r="B84" i="84"/>
  <c r="B84" i="85" s="1"/>
  <c r="B84" i="86" s="1"/>
  <c r="B85" i="84"/>
  <c r="B85" i="85" s="1"/>
  <c r="B85" i="86" s="1"/>
  <c r="B86" i="84"/>
  <c r="B86" i="85" s="1"/>
  <c r="B86" i="86" s="1"/>
  <c r="B87" i="84"/>
  <c r="B87" i="85" s="1"/>
  <c r="B87" i="86" s="1"/>
  <c r="B88" i="84"/>
  <c r="B88" i="85" s="1"/>
  <c r="B88" i="86" s="1"/>
  <c r="B89" i="84"/>
  <c r="B89" i="85" s="1"/>
  <c r="B89" i="86" s="1"/>
  <c r="B90" i="84"/>
  <c r="B90" i="85" s="1"/>
  <c r="B90" i="86" s="1"/>
  <c r="B91" i="84"/>
  <c r="B91" i="85" s="1"/>
  <c r="B91" i="86" s="1"/>
  <c r="B92" i="84"/>
  <c r="B92" i="85" s="1"/>
  <c r="B92" i="86" s="1"/>
  <c r="B93" i="84"/>
  <c r="B93" i="85" s="1"/>
  <c r="B93" i="86" s="1"/>
  <c r="B94" i="84"/>
  <c r="D94" i="84"/>
  <c r="E94" i="84"/>
  <c r="F94" i="84"/>
  <c r="C94" i="86" s="1"/>
  <c r="J94" i="86" s="1"/>
  <c r="B97" i="84"/>
  <c r="B98" i="84"/>
  <c r="B99" i="84"/>
  <c r="B99" i="85" s="1"/>
  <c r="B99" i="86" s="1"/>
  <c r="B100" i="84"/>
  <c r="B100" i="85" s="1"/>
  <c r="B100" i="86" s="1"/>
  <c r="B101" i="84"/>
  <c r="B101" i="85" s="1"/>
  <c r="B101" i="86" s="1"/>
  <c r="B102" i="84"/>
  <c r="B102" i="85" s="1"/>
  <c r="B102" i="86" s="1"/>
  <c r="B103" i="84"/>
  <c r="B103" i="85" s="1"/>
  <c r="B103" i="86" s="1"/>
  <c r="B104" i="84"/>
  <c r="B105" i="84"/>
  <c r="B105" i="85" s="1"/>
  <c r="B105" i="86" s="1"/>
  <c r="B106" i="84"/>
  <c r="B106" i="85" s="1"/>
  <c r="B106" i="86" s="1"/>
  <c r="B107" i="84"/>
  <c r="B107" i="85" s="1"/>
  <c r="B107" i="86" s="1"/>
  <c r="B108" i="84"/>
  <c r="B108" i="85" s="1"/>
  <c r="B108" i="86" s="1"/>
  <c r="B109" i="84"/>
  <c r="B109" i="85" s="1"/>
  <c r="B109" i="86" s="1"/>
  <c r="B110" i="84"/>
  <c r="D110" i="84"/>
  <c r="E110" i="84"/>
  <c r="F110" i="84"/>
  <c r="C110" i="86" s="1"/>
  <c r="J110" i="86" s="1"/>
  <c r="B113" i="84"/>
  <c r="B114" i="84"/>
  <c r="B114" i="85" s="1"/>
  <c r="B114" i="86" s="1"/>
  <c r="B115" i="84"/>
  <c r="B115" i="85" s="1"/>
  <c r="B115" i="86" s="1"/>
  <c r="B116" i="84"/>
  <c r="B116" i="85" s="1"/>
  <c r="B116" i="86" s="1"/>
  <c r="B117" i="84"/>
  <c r="B117" i="85" s="1"/>
  <c r="B117" i="86" s="1"/>
  <c r="B118" i="84"/>
  <c r="B118" i="85" s="1"/>
  <c r="B118" i="86" s="1"/>
  <c r="B119" i="84"/>
  <c r="B120" i="84"/>
  <c r="B120" i="85" s="1"/>
  <c r="B120" i="86" s="1"/>
  <c r="B121" i="84"/>
  <c r="B121" i="85" s="1"/>
  <c r="B121" i="86" s="1"/>
  <c r="B122" i="84"/>
  <c r="B122" i="85" s="1"/>
  <c r="B122" i="86" s="1"/>
  <c r="B123" i="84"/>
  <c r="B123" i="85" s="1"/>
  <c r="B123" i="86" s="1"/>
  <c r="B124" i="84"/>
  <c r="B124" i="85" s="1"/>
  <c r="B124" i="86" s="1"/>
  <c r="B125" i="84"/>
  <c r="D125" i="84"/>
  <c r="E125" i="84"/>
  <c r="E127" i="84" s="1"/>
  <c r="E236" i="84" s="1"/>
  <c r="E240" i="84" s="1"/>
  <c r="F125" i="84"/>
  <c r="C125" i="86" s="1"/>
  <c r="J125" i="86" s="1"/>
  <c r="B127" i="84"/>
  <c r="D127" i="84"/>
  <c r="F127" i="84"/>
  <c r="C127" i="86" s="1"/>
  <c r="B133" i="84"/>
  <c r="B134" i="84"/>
  <c r="B135" i="84"/>
  <c r="B135" i="85" s="1"/>
  <c r="B135" i="86" s="1"/>
  <c r="B136" i="84"/>
  <c r="B136" i="85" s="1"/>
  <c r="B136" i="86" s="1"/>
  <c r="B137" i="84"/>
  <c r="B137" i="85" s="1"/>
  <c r="B137" i="86" s="1"/>
  <c r="B138" i="84"/>
  <c r="B138" i="85" s="1"/>
  <c r="B138" i="86" s="1"/>
  <c r="B139" i="84"/>
  <c r="B139" i="85" s="1"/>
  <c r="B139" i="86" s="1"/>
  <c r="B140" i="84"/>
  <c r="B141" i="84"/>
  <c r="B141" i="85" s="1"/>
  <c r="B141" i="86" s="1"/>
  <c r="B142" i="84"/>
  <c r="B142" i="85" s="1"/>
  <c r="B142" i="86" s="1"/>
  <c r="B143" i="84"/>
  <c r="B143" i="85" s="1"/>
  <c r="B143" i="86" s="1"/>
  <c r="B144" i="84"/>
  <c r="B144" i="85" s="1"/>
  <c r="B144" i="86" s="1"/>
  <c r="B145" i="84"/>
  <c r="B145" i="85" s="1"/>
  <c r="B145" i="86" s="1"/>
  <c r="B146" i="84"/>
  <c r="B147" i="84"/>
  <c r="B147" i="85" s="1"/>
  <c r="B147" i="86" s="1"/>
  <c r="B148" i="84"/>
  <c r="B148" i="85" s="1"/>
  <c r="B148" i="86" s="1"/>
  <c r="B149" i="84"/>
  <c r="B149" i="85" s="1"/>
  <c r="B149" i="86" s="1"/>
  <c r="B150" i="84"/>
  <c r="B150" i="85" s="1"/>
  <c r="B150" i="86" s="1"/>
  <c r="B151" i="84"/>
  <c r="B151" i="85" s="1"/>
  <c r="B151" i="86" s="1"/>
  <c r="B152" i="84"/>
  <c r="B153" i="84"/>
  <c r="B153" i="85" s="1"/>
  <c r="B153" i="86" s="1"/>
  <c r="B154" i="84"/>
  <c r="B154" i="85" s="1"/>
  <c r="B154" i="86" s="1"/>
  <c r="B155" i="84"/>
  <c r="B155" i="85" s="1"/>
  <c r="B155" i="86" s="1"/>
  <c r="B156" i="84"/>
  <c r="B156" i="85" s="1"/>
  <c r="B156" i="86" s="1"/>
  <c r="B157" i="84"/>
  <c r="B157" i="85" s="1"/>
  <c r="B157" i="86" s="1"/>
  <c r="B158" i="84"/>
  <c r="B159" i="84"/>
  <c r="B159" i="85" s="1"/>
  <c r="B159" i="86" s="1"/>
  <c r="B160" i="84"/>
  <c r="B160" i="85" s="1"/>
  <c r="B160" i="86" s="1"/>
  <c r="B161" i="84"/>
  <c r="B161" i="85" s="1"/>
  <c r="B161" i="86" s="1"/>
  <c r="B162" i="84"/>
  <c r="B162" i="85" s="1"/>
  <c r="B162" i="86" s="1"/>
  <c r="B163" i="84"/>
  <c r="B163" i="85" s="1"/>
  <c r="B163" i="86" s="1"/>
  <c r="B164" i="84"/>
  <c r="D164" i="84"/>
  <c r="E164" i="84"/>
  <c r="F164" i="84"/>
  <c r="C164" i="85" s="1"/>
  <c r="B166" i="84"/>
  <c r="B167" i="84"/>
  <c r="B168" i="84"/>
  <c r="B169" i="84"/>
  <c r="B170" i="84"/>
  <c r="B171" i="84"/>
  <c r="B172" i="84"/>
  <c r="B172" i="85" s="1"/>
  <c r="B172" i="86" s="1"/>
  <c r="B173" i="84"/>
  <c r="B173" i="85" s="1"/>
  <c r="B173" i="86" s="1"/>
  <c r="B174" i="84"/>
  <c r="B174" i="85" s="1"/>
  <c r="B174" i="86" s="1"/>
  <c r="B175" i="84"/>
  <c r="B175" i="85" s="1"/>
  <c r="B175" i="86" s="1"/>
  <c r="B176" i="84"/>
  <c r="B176" i="85" s="1"/>
  <c r="B176" i="86" s="1"/>
  <c r="B177" i="84"/>
  <c r="D177" i="84"/>
  <c r="E177" i="84"/>
  <c r="F177" i="84"/>
  <c r="C177" i="86" s="1"/>
  <c r="J177" i="86" s="1"/>
  <c r="B179" i="84"/>
  <c r="B180" i="84"/>
  <c r="C180" i="84"/>
  <c r="B181" i="84"/>
  <c r="B182" i="84"/>
  <c r="B183" i="84"/>
  <c r="B183" i="85" s="1"/>
  <c r="B183" i="86" s="1"/>
  <c r="B184" i="84"/>
  <c r="B184" i="85" s="1"/>
  <c r="B184" i="86" s="1"/>
  <c r="B185" i="84"/>
  <c r="B185" i="85" s="1"/>
  <c r="B185" i="86" s="1"/>
  <c r="B186" i="84"/>
  <c r="B186" i="85" s="1"/>
  <c r="B186" i="86" s="1"/>
  <c r="B187" i="84"/>
  <c r="B187" i="85" s="1"/>
  <c r="B187" i="86" s="1"/>
  <c r="B188" i="84"/>
  <c r="B189" i="84"/>
  <c r="B189" i="85" s="1"/>
  <c r="B189" i="86" s="1"/>
  <c r="B190" i="84"/>
  <c r="B190" i="85" s="1"/>
  <c r="B190" i="86" s="1"/>
  <c r="B191" i="84"/>
  <c r="B191" i="85" s="1"/>
  <c r="B191" i="86" s="1"/>
  <c r="B192" i="84"/>
  <c r="B192" i="85" s="1"/>
  <c r="B192" i="86" s="1"/>
  <c r="B193" i="84"/>
  <c r="B193" i="85" s="1"/>
  <c r="B193" i="86" s="1"/>
  <c r="B194" i="84"/>
  <c r="B195" i="84"/>
  <c r="B195" i="85" s="1"/>
  <c r="B195" i="86" s="1"/>
  <c r="B196" i="84"/>
  <c r="B196" i="85" s="1"/>
  <c r="B196" i="86" s="1"/>
  <c r="B197" i="84"/>
  <c r="B197" i="85" s="1"/>
  <c r="B197" i="86" s="1"/>
  <c r="B198" i="84"/>
  <c r="B198" i="85" s="1"/>
  <c r="B198" i="86" s="1"/>
  <c r="B199" i="84"/>
  <c r="B199" i="85" s="1"/>
  <c r="B199" i="86" s="1"/>
  <c r="B200" i="84"/>
  <c r="B201" i="84"/>
  <c r="B201" i="85" s="1"/>
  <c r="B201" i="86" s="1"/>
  <c r="B202" i="84"/>
  <c r="B202" i="85" s="1"/>
  <c r="B202" i="86" s="1"/>
  <c r="B203" i="84"/>
  <c r="B203" i="85" s="1"/>
  <c r="B203" i="86" s="1"/>
  <c r="B204" i="84"/>
  <c r="B204" i="85" s="1"/>
  <c r="B204" i="86" s="1"/>
  <c r="B205" i="84"/>
  <c r="B205" i="85" s="1"/>
  <c r="B205" i="86" s="1"/>
  <c r="B206" i="84"/>
  <c r="B207" i="84"/>
  <c r="B207" i="85" s="1"/>
  <c r="B207" i="86" s="1"/>
  <c r="B208" i="84"/>
  <c r="B208" i="85" s="1"/>
  <c r="B208" i="86" s="1"/>
  <c r="B209" i="84"/>
  <c r="B209" i="85" s="1"/>
  <c r="B209" i="86" s="1"/>
  <c r="B210" i="84"/>
  <c r="B210" i="85" s="1"/>
  <c r="B210" i="86" s="1"/>
  <c r="B211" i="84"/>
  <c r="B211" i="85" s="1"/>
  <c r="B211" i="86" s="1"/>
  <c r="B212" i="84"/>
  <c r="D212" i="84"/>
  <c r="E212" i="84"/>
  <c r="E234" i="84" s="1"/>
  <c r="E238" i="84" s="1"/>
  <c r="F212" i="84"/>
  <c r="C212" i="86" s="1"/>
  <c r="J212" i="86" s="1"/>
  <c r="B214" i="84"/>
  <c r="B215" i="84"/>
  <c r="B215" i="85" s="1"/>
  <c r="B215" i="86" s="1"/>
  <c r="B216" i="84"/>
  <c r="B216" i="85" s="1"/>
  <c r="B216" i="86" s="1"/>
  <c r="B217" i="84"/>
  <c r="B217" i="85" s="1"/>
  <c r="B217" i="86" s="1"/>
  <c r="B218" i="84"/>
  <c r="B218" i="85" s="1"/>
  <c r="B218" i="86" s="1"/>
  <c r="B219" i="84"/>
  <c r="B219" i="85" s="1"/>
  <c r="B219" i="86" s="1"/>
  <c r="B220" i="84"/>
  <c r="D220" i="84"/>
  <c r="E220" i="84"/>
  <c r="F220" i="84"/>
  <c r="C220" i="86" s="1"/>
  <c r="J220" i="86" s="1"/>
  <c r="B222" i="84"/>
  <c r="B223" i="84"/>
  <c r="B223" i="85" s="1"/>
  <c r="B223" i="86" s="1"/>
  <c r="B224" i="84"/>
  <c r="B224" i="85" s="1"/>
  <c r="B224" i="86" s="1"/>
  <c r="B225" i="84"/>
  <c r="B225" i="85" s="1"/>
  <c r="B225" i="86" s="1"/>
  <c r="B226" i="84"/>
  <c r="B226" i="85" s="1"/>
  <c r="B226" i="86" s="1"/>
  <c r="B227" i="84"/>
  <c r="B227" i="85" s="1"/>
  <c r="B227" i="86" s="1"/>
  <c r="B228" i="84"/>
  <c r="B229" i="84"/>
  <c r="B229" i="85" s="1"/>
  <c r="B229" i="86" s="1"/>
  <c r="B230" i="84"/>
  <c r="B230" i="85" s="1"/>
  <c r="B230" i="86" s="1"/>
  <c r="B231" i="84"/>
  <c r="B231" i="85" s="1"/>
  <c r="B231" i="86" s="1"/>
  <c r="B232" i="84"/>
  <c r="D232" i="84"/>
  <c r="E232" i="84"/>
  <c r="F232" i="84"/>
  <c r="C232" i="86" s="1"/>
  <c r="J232" i="86" s="1"/>
  <c r="B234" i="84"/>
  <c r="D234" i="84"/>
  <c r="F234" i="84"/>
  <c r="B236" i="84"/>
  <c r="D236" i="84"/>
  <c r="F236" i="84"/>
  <c r="B238" i="84"/>
  <c r="D238" i="84"/>
  <c r="F238" i="84"/>
  <c r="B240" i="84"/>
  <c r="D240" i="84"/>
  <c r="F240" i="84"/>
  <c r="F12" i="82"/>
  <c r="F13" i="82"/>
  <c r="F14" i="82"/>
  <c r="F15" i="82"/>
  <c r="F16" i="82"/>
  <c r="F17" i="82"/>
  <c r="F18" i="82"/>
  <c r="F19" i="82"/>
  <c r="F20" i="82"/>
  <c r="F21" i="82"/>
  <c r="F22" i="82"/>
  <c r="C23" i="82"/>
  <c r="C23" i="84" s="1"/>
  <c r="D23" i="82"/>
  <c r="D23" i="85" s="1"/>
  <c r="E23" i="82"/>
  <c r="E23" i="86" s="1"/>
  <c r="F23" i="82"/>
  <c r="F27" i="82"/>
  <c r="F28" i="82"/>
  <c r="F38" i="82" s="1"/>
  <c r="F127" i="82" s="1"/>
  <c r="F236" i="82" s="1"/>
  <c r="F240" i="82" s="1"/>
  <c r="F29" i="82"/>
  <c r="F30" i="82"/>
  <c r="F31" i="82"/>
  <c r="F32" i="82"/>
  <c r="F33" i="82"/>
  <c r="F34" i="82"/>
  <c r="F35" i="82"/>
  <c r="F36" i="82"/>
  <c r="F37" i="82"/>
  <c r="C38" i="82"/>
  <c r="C38" i="84" s="1"/>
  <c r="D38" i="82"/>
  <c r="D38" i="85" s="1"/>
  <c r="E38" i="82"/>
  <c r="E38" i="86" s="1"/>
  <c r="F43" i="82"/>
  <c r="F44" i="82"/>
  <c r="F45" i="82"/>
  <c r="F46" i="82"/>
  <c r="F47" i="82"/>
  <c r="F49" i="82"/>
  <c r="F50" i="82"/>
  <c r="F51" i="82"/>
  <c r="F52" i="82"/>
  <c r="F53" i="82"/>
  <c r="F55" i="82"/>
  <c r="F56" i="82"/>
  <c r="F57" i="82"/>
  <c r="F58" i="82"/>
  <c r="F59" i="82"/>
  <c r="F60" i="82"/>
  <c r="F61" i="82"/>
  <c r="F62" i="82"/>
  <c r="F63" i="82"/>
  <c r="F64" i="82"/>
  <c r="F66" i="82"/>
  <c r="F67" i="82"/>
  <c r="F68" i="82"/>
  <c r="F69" i="82"/>
  <c r="F70" i="82"/>
  <c r="F71" i="82"/>
  <c r="F72" i="82"/>
  <c r="F73" i="82"/>
  <c r="F74" i="82"/>
  <c r="F75" i="82"/>
  <c r="F79" i="82"/>
  <c r="F80" i="82"/>
  <c r="F81" i="82"/>
  <c r="F82" i="82"/>
  <c r="F83" i="82"/>
  <c r="F84" i="82"/>
  <c r="F85" i="82"/>
  <c r="F86" i="82"/>
  <c r="F87" i="82"/>
  <c r="F88" i="82"/>
  <c r="F89" i="82"/>
  <c r="F90" i="82"/>
  <c r="F91" i="82"/>
  <c r="F92" i="82"/>
  <c r="F93" i="82"/>
  <c r="C94" i="82"/>
  <c r="C94" i="84" s="1"/>
  <c r="D94" i="82"/>
  <c r="D94" i="85" s="1"/>
  <c r="E94" i="82"/>
  <c r="E94" i="86" s="1"/>
  <c r="F94" i="82"/>
  <c r="F99" i="82"/>
  <c r="F100" i="82"/>
  <c r="F101" i="82"/>
  <c r="F102" i="82"/>
  <c r="F103" i="82"/>
  <c r="F105" i="82"/>
  <c r="F106" i="82"/>
  <c r="F107" i="82"/>
  <c r="F108" i="82"/>
  <c r="F109" i="82"/>
  <c r="C110" i="82"/>
  <c r="C110" i="84" s="1"/>
  <c r="D110" i="82"/>
  <c r="D110" i="85" s="1"/>
  <c r="E110" i="82"/>
  <c r="E110" i="86" s="1"/>
  <c r="F110" i="82"/>
  <c r="F114" i="82"/>
  <c r="F115" i="82"/>
  <c r="F116" i="82"/>
  <c r="F117" i="82"/>
  <c r="F118" i="82"/>
  <c r="F120" i="82"/>
  <c r="F121" i="82"/>
  <c r="F122" i="82"/>
  <c r="F123" i="82"/>
  <c r="F124" i="82"/>
  <c r="C125" i="82"/>
  <c r="C125" i="84" s="1"/>
  <c r="D125" i="82"/>
  <c r="D125" i="85" s="1"/>
  <c r="E125" i="82"/>
  <c r="E125" i="86" s="1"/>
  <c r="F125" i="82"/>
  <c r="C127" i="82"/>
  <c r="C127" i="84" s="1"/>
  <c r="C236" i="84" s="1"/>
  <c r="C240" i="84" s="1"/>
  <c r="D127" i="82"/>
  <c r="D127" i="85" s="1"/>
  <c r="D236" i="85" s="1"/>
  <c r="D240" i="85" s="1"/>
  <c r="E127" i="82"/>
  <c r="E127" i="86" s="1"/>
  <c r="E236" i="86" s="1"/>
  <c r="E240" i="86" s="1"/>
  <c r="F135" i="82"/>
  <c r="F136" i="82"/>
  <c r="F137" i="82"/>
  <c r="F138" i="82"/>
  <c r="F139" i="82"/>
  <c r="F141" i="82"/>
  <c r="F142" i="82"/>
  <c r="F143" i="82"/>
  <c r="F144" i="82"/>
  <c r="F145" i="82"/>
  <c r="F147" i="82"/>
  <c r="F148" i="82"/>
  <c r="F149" i="82"/>
  <c r="F150" i="82"/>
  <c r="F151" i="82"/>
  <c r="F153" i="82"/>
  <c r="F154" i="82"/>
  <c r="F155" i="82"/>
  <c r="F156" i="82"/>
  <c r="F157" i="82"/>
  <c r="F159" i="82"/>
  <c r="F160" i="82"/>
  <c r="F164" i="82" s="1"/>
  <c r="F161" i="82"/>
  <c r="F162" i="82"/>
  <c r="F163" i="82"/>
  <c r="C164" i="82"/>
  <c r="C164" i="84" s="1"/>
  <c r="D164" i="82"/>
  <c r="D164" i="85" s="1"/>
  <c r="E164" i="82"/>
  <c r="E164" i="86" s="1"/>
  <c r="F167" i="82"/>
  <c r="F168" i="82"/>
  <c r="F169" i="82"/>
  <c r="F170" i="82"/>
  <c r="F172" i="82"/>
  <c r="F173" i="82"/>
  <c r="F174" i="82"/>
  <c r="F175" i="82"/>
  <c r="F176" i="82"/>
  <c r="C177" i="82"/>
  <c r="C177" i="84" s="1"/>
  <c r="D177" i="82"/>
  <c r="D177" i="85" s="1"/>
  <c r="E177" i="82"/>
  <c r="E177" i="86" s="1"/>
  <c r="F177" i="82"/>
  <c r="F180" i="82"/>
  <c r="F183" i="82"/>
  <c r="F184" i="82"/>
  <c r="F185" i="82"/>
  <c r="F186" i="82"/>
  <c r="F187" i="82"/>
  <c r="F189" i="82"/>
  <c r="F190" i="82"/>
  <c r="F191" i="82"/>
  <c r="F192" i="82"/>
  <c r="F193" i="82"/>
  <c r="F195" i="82"/>
  <c r="F196" i="82"/>
  <c r="F197" i="82"/>
  <c r="F198" i="82"/>
  <c r="F199" i="82"/>
  <c r="F201" i="82"/>
  <c r="F202" i="82"/>
  <c r="F203" i="82"/>
  <c r="F204" i="82"/>
  <c r="F205" i="82"/>
  <c r="F207" i="82"/>
  <c r="F208" i="82"/>
  <c r="F209" i="82"/>
  <c r="F210" i="82"/>
  <c r="F211" i="82"/>
  <c r="C212" i="82"/>
  <c r="C212" i="84" s="1"/>
  <c r="D212" i="82"/>
  <c r="D212" i="85" s="1"/>
  <c r="E212" i="82"/>
  <c r="E212" i="86" s="1"/>
  <c r="F212" i="82"/>
  <c r="F215" i="82"/>
  <c r="F216" i="82"/>
  <c r="F220" i="82" s="1"/>
  <c r="F217" i="82"/>
  <c r="F218" i="82"/>
  <c r="F219" i="82"/>
  <c r="C220" i="82"/>
  <c r="C220" i="84" s="1"/>
  <c r="D220" i="82"/>
  <c r="D220" i="85" s="1"/>
  <c r="E220" i="82"/>
  <c r="E220" i="86" s="1"/>
  <c r="F223" i="82"/>
  <c r="F224" i="82"/>
  <c r="F225" i="82"/>
  <c r="F226" i="82"/>
  <c r="F227" i="82"/>
  <c r="F229" i="82"/>
  <c r="F230" i="82"/>
  <c r="F232" i="82" s="1"/>
  <c r="F231" i="82"/>
  <c r="C232" i="82"/>
  <c r="C232" i="84" s="1"/>
  <c r="D232" i="82"/>
  <c r="D232" i="85" s="1"/>
  <c r="E232" i="82"/>
  <c r="E232" i="86" s="1"/>
  <c r="C234" i="82"/>
  <c r="E234" i="82"/>
  <c r="C236" i="82"/>
  <c r="D236" i="82"/>
  <c r="E236" i="82"/>
  <c r="C238" i="82"/>
  <c r="E238" i="82"/>
  <c r="C240" i="82"/>
  <c r="D240" i="82"/>
  <c r="E240" i="82"/>
  <c r="E18" i="80"/>
  <c r="F18" i="80"/>
  <c r="G18" i="80"/>
  <c r="H18" i="80"/>
  <c r="E27" i="80"/>
  <c r="F27" i="80"/>
  <c r="G27" i="80"/>
  <c r="H27" i="80"/>
  <c r="E56" i="80"/>
  <c r="F56" i="80"/>
  <c r="G56" i="80"/>
  <c r="H56" i="80"/>
  <c r="E67" i="80"/>
  <c r="F67" i="80"/>
  <c r="G67" i="80"/>
  <c r="H67" i="80"/>
  <c r="E77" i="80"/>
  <c r="F77" i="80"/>
  <c r="G77" i="80"/>
  <c r="H77" i="80"/>
  <c r="E79" i="80"/>
  <c r="F79" i="80"/>
  <c r="G79" i="80"/>
  <c r="H79" i="80"/>
  <c r="E88" i="80"/>
  <c r="E89" i="80"/>
  <c r="E91" i="80"/>
  <c r="E92" i="80"/>
  <c r="E94" i="80"/>
  <c r="E95" i="80"/>
  <c r="E97" i="80"/>
  <c r="E98" i="80"/>
  <c r="E100" i="80"/>
  <c r="E101" i="80"/>
  <c r="C102" i="80"/>
  <c r="C158" i="80" s="1"/>
  <c r="D102" i="80"/>
  <c r="E102" i="80"/>
  <c r="F102" i="80"/>
  <c r="G102" i="80"/>
  <c r="G158" i="80" s="1"/>
  <c r="H102" i="80"/>
  <c r="E105" i="80"/>
  <c r="E106" i="80"/>
  <c r="E107" i="80"/>
  <c r="E108" i="80"/>
  <c r="E110" i="80"/>
  <c r="E113" i="80" s="1"/>
  <c r="E111" i="80"/>
  <c r="E112" i="80"/>
  <c r="C113" i="80"/>
  <c r="D113" i="80"/>
  <c r="F113" i="80"/>
  <c r="G113" i="80"/>
  <c r="H113" i="80"/>
  <c r="E116" i="80"/>
  <c r="E118" i="80"/>
  <c r="E120" i="80"/>
  <c r="E121" i="80"/>
  <c r="E135" i="80" s="1"/>
  <c r="E122" i="80"/>
  <c r="E124" i="80"/>
  <c r="E125" i="80"/>
  <c r="E126" i="80"/>
  <c r="E128" i="80"/>
  <c r="E129" i="80"/>
  <c r="E130" i="80"/>
  <c r="E132" i="80"/>
  <c r="E133" i="80"/>
  <c r="E134" i="80"/>
  <c r="C135" i="80"/>
  <c r="D135" i="80"/>
  <c r="F135" i="80"/>
  <c r="G135" i="80"/>
  <c r="H135" i="80"/>
  <c r="E138" i="80"/>
  <c r="E139" i="80"/>
  <c r="E140" i="80"/>
  <c r="E141" i="80"/>
  <c r="E142" i="80"/>
  <c r="C143" i="80"/>
  <c r="D143" i="80"/>
  <c r="E143" i="80"/>
  <c r="F143" i="80"/>
  <c r="G143" i="80"/>
  <c r="H143" i="80"/>
  <c r="E146" i="80"/>
  <c r="E147" i="80"/>
  <c r="E148" i="80"/>
  <c r="E149" i="80"/>
  <c r="E150" i="80"/>
  <c r="E151" i="80"/>
  <c r="E153" i="80"/>
  <c r="E156" i="80" s="1"/>
  <c r="E154" i="80"/>
  <c r="E155" i="80"/>
  <c r="C156" i="80"/>
  <c r="D156" i="80"/>
  <c r="F156" i="80"/>
  <c r="G156" i="80"/>
  <c r="H156" i="80"/>
  <c r="D158" i="80"/>
  <c r="F158" i="80"/>
  <c r="H158" i="80"/>
  <c r="E160" i="80"/>
  <c r="F160" i="80"/>
  <c r="G160" i="80"/>
  <c r="H160" i="80"/>
  <c r="E161" i="80"/>
  <c r="F161" i="80"/>
  <c r="G161" i="80"/>
  <c r="H161" i="80"/>
  <c r="I164" i="85" l="1"/>
  <c r="H240" i="86"/>
  <c r="H238" i="86"/>
  <c r="F240" i="86"/>
  <c r="F238" i="86"/>
  <c r="A115" i="89"/>
  <c r="A116" i="89" s="1"/>
  <c r="A117" i="89" s="1"/>
  <c r="A119" i="89" s="1"/>
  <c r="A120" i="89" s="1"/>
  <c r="A121" i="89" s="1"/>
  <c r="A122" i="89" s="1"/>
  <c r="A123" i="89" s="1"/>
  <c r="A147" i="89"/>
  <c r="E234" i="86"/>
  <c r="E238" i="86" s="1"/>
  <c r="C234" i="84"/>
  <c r="C238" i="84" s="1"/>
  <c r="F234" i="82"/>
  <c r="F238" i="82" s="1"/>
  <c r="E158" i="80"/>
  <c r="D234" i="85"/>
  <c r="D238" i="85" s="1"/>
  <c r="J127" i="86"/>
  <c r="C236" i="86"/>
  <c r="D234" i="86"/>
  <c r="D238" i="86" s="1"/>
  <c r="D234" i="82"/>
  <c r="D238" i="82" s="1"/>
  <c r="C232" i="85"/>
  <c r="I232" i="85" s="1"/>
  <c r="C220" i="85"/>
  <c r="I220" i="85" s="1"/>
  <c r="C212" i="85"/>
  <c r="I212" i="85" s="1"/>
  <c r="C177" i="85"/>
  <c r="I177" i="85" s="1"/>
  <c r="C127" i="85"/>
  <c r="C125" i="85"/>
  <c r="I125" i="85" s="1"/>
  <c r="C110" i="85"/>
  <c r="I110" i="85" s="1"/>
  <c r="C94" i="85"/>
  <c r="I94" i="85" s="1"/>
  <c r="C164" i="86"/>
  <c r="C23" i="86"/>
  <c r="J23" i="86" s="1"/>
  <c r="C38" i="85"/>
  <c r="I38" i="85" s="1"/>
  <c r="O59" i="89"/>
  <c r="M59" i="89"/>
  <c r="J59" i="89"/>
  <c r="H59" i="89"/>
  <c r="F59" i="89"/>
  <c r="D59" i="89"/>
  <c r="M58" i="89"/>
  <c r="H58" i="89"/>
  <c r="D58" i="89"/>
  <c r="O57" i="89"/>
  <c r="J57" i="89"/>
  <c r="F57" i="89"/>
  <c r="M56" i="89"/>
  <c r="H56" i="89"/>
  <c r="D56" i="89"/>
  <c r="O55" i="89"/>
  <c r="J55" i="89"/>
  <c r="F55" i="89"/>
  <c r="M54" i="89"/>
  <c r="H54" i="89"/>
  <c r="D54" i="89"/>
  <c r="O53" i="89"/>
  <c r="J53" i="89"/>
  <c r="F53" i="89"/>
  <c r="M52" i="89"/>
  <c r="D52" i="89"/>
  <c r="O51" i="89"/>
  <c r="J51" i="89"/>
  <c r="F51" i="89"/>
  <c r="M50" i="89"/>
  <c r="D50" i="89"/>
  <c r="O48" i="89"/>
  <c r="J48" i="89"/>
  <c r="F48" i="89"/>
  <c r="N89" i="89"/>
  <c r="L89" i="89"/>
  <c r="I89" i="89"/>
  <c r="G89" i="89"/>
  <c r="E89" i="89"/>
  <c r="C89" i="89"/>
  <c r="O36" i="89"/>
  <c r="O38" i="89"/>
  <c r="O40" i="89"/>
  <c r="O44" i="89"/>
  <c r="O46" i="89"/>
  <c r="O50" i="89"/>
  <c r="O35" i="89"/>
  <c r="O37" i="89"/>
  <c r="O39" i="89"/>
  <c r="O41" i="89"/>
  <c r="O43" i="89"/>
  <c r="M35" i="89"/>
  <c r="M37" i="89"/>
  <c r="M39" i="89"/>
  <c r="M43" i="89"/>
  <c r="M45" i="89"/>
  <c r="M47" i="89"/>
  <c r="M36" i="89"/>
  <c r="M38" i="89"/>
  <c r="M40" i="89"/>
  <c r="M41" i="89"/>
  <c r="M44" i="89"/>
  <c r="J36" i="89"/>
  <c r="J38" i="89"/>
  <c r="J40" i="89"/>
  <c r="J44" i="89"/>
  <c r="J46" i="89"/>
  <c r="J50" i="89"/>
  <c r="J35" i="89"/>
  <c r="J37" i="89"/>
  <c r="J39" i="89"/>
  <c r="J41" i="89"/>
  <c r="J43" i="89"/>
  <c r="H35" i="89"/>
  <c r="H37" i="89"/>
  <c r="H39" i="89"/>
  <c r="H43" i="89"/>
  <c r="H45" i="89"/>
  <c r="H47" i="89"/>
  <c r="H36" i="89"/>
  <c r="H38" i="89"/>
  <c r="H40" i="89"/>
  <c r="H41" i="89"/>
  <c r="H44" i="89"/>
  <c r="F36" i="89"/>
  <c r="F38" i="89"/>
  <c r="F40" i="89"/>
  <c r="F44" i="89"/>
  <c r="F46" i="89"/>
  <c r="F50" i="89"/>
  <c r="F35" i="89"/>
  <c r="F37" i="89"/>
  <c r="F39" i="89"/>
  <c r="F41" i="89"/>
  <c r="F43" i="89"/>
  <c r="D35" i="89"/>
  <c r="D37" i="89"/>
  <c r="D39" i="89"/>
  <c r="D43" i="89"/>
  <c r="D45" i="89"/>
  <c r="D47" i="89"/>
  <c r="D51" i="89"/>
  <c r="D36" i="89"/>
  <c r="D38" i="89"/>
  <c r="D40" i="89"/>
  <c r="D41" i="89"/>
  <c r="D44" i="89"/>
  <c r="O61" i="89"/>
  <c r="J61" i="89"/>
  <c r="F61" i="89"/>
  <c r="O58" i="89"/>
  <c r="J58" i="89"/>
  <c r="F58" i="89"/>
  <c r="M57" i="89"/>
  <c r="H57" i="89"/>
  <c r="D57" i="89"/>
  <c r="O56" i="89"/>
  <c r="J56" i="89"/>
  <c r="F56" i="89"/>
  <c r="M55" i="89"/>
  <c r="H55" i="89"/>
  <c r="D55" i="89"/>
  <c r="O54" i="89"/>
  <c r="J54" i="89"/>
  <c r="F54" i="89"/>
  <c r="M53" i="89"/>
  <c r="H53" i="89"/>
  <c r="D53" i="89"/>
  <c r="O52" i="89"/>
  <c r="J52" i="89"/>
  <c r="F52" i="89"/>
  <c r="M51" i="89"/>
  <c r="H51" i="89"/>
  <c r="H50" i="89"/>
  <c r="M48" i="89"/>
  <c r="H48" i="89"/>
  <c r="D48" i="89"/>
  <c r="J47" i="89"/>
  <c r="H46" i="89"/>
  <c r="O45" i="89"/>
  <c r="F45" i="89"/>
  <c r="A124" i="90"/>
  <c r="A125" i="90" s="1"/>
  <c r="A126" i="90" s="1"/>
  <c r="A128" i="90" s="1"/>
  <c r="A129" i="90" s="1"/>
  <c r="A130" i="90" s="1"/>
  <c r="A131" i="90" s="1"/>
  <c r="A132" i="90" s="1"/>
  <c r="A156" i="90"/>
  <c r="L98" i="90"/>
  <c r="G98" i="90"/>
  <c r="C98" i="90"/>
  <c r="N98" i="90"/>
  <c r="I98" i="90"/>
  <c r="E98" i="90"/>
  <c r="O48" i="90"/>
  <c r="O50" i="90"/>
  <c r="O52" i="90"/>
  <c r="O54" i="90"/>
  <c r="O58" i="90"/>
  <c r="O60" i="90"/>
  <c r="O64" i="90"/>
  <c r="O66" i="90"/>
  <c r="O68" i="90"/>
  <c r="O70" i="90"/>
  <c r="O72" i="90"/>
  <c r="M47" i="90"/>
  <c r="M49" i="90"/>
  <c r="M51" i="90"/>
  <c r="M53" i="90"/>
  <c r="M57" i="90"/>
  <c r="M59" i="90"/>
  <c r="M61" i="90"/>
  <c r="M65" i="90"/>
  <c r="M67" i="90"/>
  <c r="M69" i="90"/>
  <c r="M71" i="90"/>
  <c r="J48" i="90"/>
  <c r="J50" i="90"/>
  <c r="J52" i="90"/>
  <c r="J54" i="90"/>
  <c r="J58" i="90"/>
  <c r="J60" i="90"/>
  <c r="J64" i="90"/>
  <c r="J66" i="90"/>
  <c r="J68" i="90"/>
  <c r="J70" i="90"/>
  <c r="J72" i="90"/>
  <c r="H47" i="90"/>
  <c r="H49" i="90"/>
  <c r="H51" i="90"/>
  <c r="H53" i="90"/>
  <c r="H57" i="90"/>
  <c r="H59" i="90"/>
  <c r="H61" i="90"/>
  <c r="H65" i="90"/>
  <c r="H67" i="90"/>
  <c r="H69" i="90"/>
  <c r="H71" i="90"/>
  <c r="F48" i="90"/>
  <c r="F50" i="90"/>
  <c r="F52" i="90"/>
  <c r="F54" i="90"/>
  <c r="F58" i="90"/>
  <c r="F60" i="90"/>
  <c r="F64" i="90"/>
  <c r="F66" i="90"/>
  <c r="F68" i="90"/>
  <c r="F70" i="90"/>
  <c r="F72" i="90"/>
  <c r="D47" i="90"/>
  <c r="D49" i="90"/>
  <c r="D51" i="90"/>
  <c r="D53" i="90"/>
  <c r="D57" i="90"/>
  <c r="D59" i="90"/>
  <c r="D61" i="90"/>
  <c r="D65" i="90"/>
  <c r="D67" i="90"/>
  <c r="D69" i="90"/>
  <c r="D71" i="90"/>
  <c r="O75" i="90"/>
  <c r="J75" i="90"/>
  <c r="F75" i="90"/>
  <c r="O73" i="90"/>
  <c r="M73" i="90"/>
  <c r="J73" i="90"/>
  <c r="H73" i="90"/>
  <c r="F73" i="90"/>
  <c r="D73" i="90"/>
  <c r="H72" i="90"/>
  <c r="O71" i="90"/>
  <c r="F71" i="90"/>
  <c r="M70" i="90"/>
  <c r="D70" i="90"/>
  <c r="J69" i="90"/>
  <c r="H68" i="90"/>
  <c r="O67" i="90"/>
  <c r="F67" i="90"/>
  <c r="M66" i="90"/>
  <c r="D66" i="90"/>
  <c r="J65" i="90"/>
  <c r="H64" i="90"/>
  <c r="M62" i="90"/>
  <c r="H62" i="90"/>
  <c r="D62" i="90"/>
  <c r="J61" i="90"/>
  <c r="H60" i="90"/>
  <c r="O59" i="90"/>
  <c r="F59" i="90"/>
  <c r="M58" i="90"/>
  <c r="D58" i="90"/>
  <c r="J57" i="90"/>
  <c r="M54" i="90"/>
  <c r="D54" i="90"/>
  <c r="J53" i="90"/>
  <c r="H52" i="90"/>
  <c r="O51" i="90"/>
  <c r="F51" i="90"/>
  <c r="M50" i="90"/>
  <c r="D50" i="90"/>
  <c r="J49" i="90"/>
  <c r="H48" i="90"/>
  <c r="J47" i="90"/>
  <c r="D77" i="90"/>
  <c r="M75" i="90"/>
  <c r="H75" i="90"/>
  <c r="D75" i="90"/>
  <c r="M72" i="90"/>
  <c r="D72" i="90"/>
  <c r="J71" i="90"/>
  <c r="H70" i="90"/>
  <c r="O69" i="90"/>
  <c r="F69" i="90"/>
  <c r="M68" i="90"/>
  <c r="D68" i="90"/>
  <c r="J67" i="90"/>
  <c r="H66" i="90"/>
  <c r="O65" i="90"/>
  <c r="F65" i="90"/>
  <c r="M64" i="90"/>
  <c r="D64" i="90"/>
  <c r="O62" i="90"/>
  <c r="J62" i="90"/>
  <c r="F62" i="90"/>
  <c r="O61" i="90"/>
  <c r="F61" i="90"/>
  <c r="M60" i="90"/>
  <c r="D60" i="90"/>
  <c r="J59" i="90"/>
  <c r="H58" i="90"/>
  <c r="O57" i="90"/>
  <c r="F57" i="90"/>
  <c r="O55" i="90"/>
  <c r="O77" i="90" s="1"/>
  <c r="M55" i="90"/>
  <c r="J55" i="90"/>
  <c r="J77" i="90" s="1"/>
  <c r="H55" i="90"/>
  <c r="H77" i="90" s="1"/>
  <c r="F55" i="90"/>
  <c r="F77" i="90" s="1"/>
  <c r="D55" i="90"/>
  <c r="H54" i="90"/>
  <c r="O53" i="90"/>
  <c r="F53" i="90"/>
  <c r="M52" i="90"/>
  <c r="D52" i="90"/>
  <c r="J51" i="90"/>
  <c r="H50" i="90"/>
  <c r="O49" i="90"/>
  <c r="F49" i="90"/>
  <c r="M48" i="90"/>
  <c r="D48" i="90"/>
  <c r="O47" i="90"/>
  <c r="F47" i="90"/>
  <c r="M77" i="90" l="1"/>
  <c r="E119" i="90"/>
  <c r="F98" i="90" s="1"/>
  <c r="I119" i="90"/>
  <c r="J98" i="90" s="1"/>
  <c r="N119" i="90"/>
  <c r="O98" i="90" s="1"/>
  <c r="C119" i="90"/>
  <c r="D98" i="90" s="1"/>
  <c r="G119" i="90"/>
  <c r="H98" i="90" s="1"/>
  <c r="L119" i="90"/>
  <c r="M98" i="90" s="1"/>
  <c r="C110" i="89"/>
  <c r="D89" i="89" s="1"/>
  <c r="G110" i="89"/>
  <c r="H89" i="89" s="1"/>
  <c r="L110" i="89"/>
  <c r="M89" i="89" s="1"/>
  <c r="C234" i="85"/>
  <c r="A157" i="90"/>
  <c r="A133" i="90"/>
  <c r="A135" i="90" s="1"/>
  <c r="E110" i="89"/>
  <c r="I110" i="89"/>
  <c r="N110" i="89"/>
  <c r="J164" i="86"/>
  <c r="C234" i="86"/>
  <c r="I127" i="85"/>
  <c r="C236" i="85"/>
  <c r="J236" i="86"/>
  <c r="J240" i="86" s="1"/>
  <c r="C240" i="86"/>
  <c r="A148" i="89"/>
  <c r="A124" i="89"/>
  <c r="A126" i="89" s="1"/>
  <c r="I236" i="85" l="1"/>
  <c r="I240" i="85" s="1"/>
  <c r="C240" i="85"/>
  <c r="C238" i="86"/>
  <c r="J234" i="86"/>
  <c r="J238" i="86" s="1"/>
  <c r="O69" i="89"/>
  <c r="O71" i="89"/>
  <c r="O75" i="89"/>
  <c r="O77" i="89"/>
  <c r="O79" i="89"/>
  <c r="O83" i="89"/>
  <c r="O85" i="89"/>
  <c r="O93" i="89"/>
  <c r="O97" i="89"/>
  <c r="O99" i="89"/>
  <c r="O101" i="89"/>
  <c r="O103" i="89"/>
  <c r="O105" i="89"/>
  <c r="O107" i="89"/>
  <c r="O110" i="89"/>
  <c r="O68" i="89"/>
  <c r="O70" i="89"/>
  <c r="O72" i="89"/>
  <c r="O74" i="89"/>
  <c r="O76" i="89"/>
  <c r="O78" i="89"/>
  <c r="O80" i="89"/>
  <c r="O84" i="89"/>
  <c r="O86" i="89"/>
  <c r="O92" i="89"/>
  <c r="O94" i="89"/>
  <c r="O98" i="89"/>
  <c r="O100" i="89"/>
  <c r="O102" i="89"/>
  <c r="O104" i="89"/>
  <c r="O106" i="89"/>
  <c r="O108" i="89"/>
  <c r="N113" i="89"/>
  <c r="O95" i="89"/>
  <c r="O81" i="89"/>
  <c r="O87" i="89"/>
  <c r="J69" i="89"/>
  <c r="J71" i="89"/>
  <c r="J75" i="89"/>
  <c r="J77" i="89"/>
  <c r="J79" i="89"/>
  <c r="J83" i="89"/>
  <c r="J85" i="89"/>
  <c r="J93" i="89"/>
  <c r="J97" i="89"/>
  <c r="J99" i="89"/>
  <c r="J101" i="89"/>
  <c r="J103" i="89"/>
  <c r="J105" i="89"/>
  <c r="J107" i="89"/>
  <c r="J110" i="89"/>
  <c r="J68" i="89"/>
  <c r="J70" i="89"/>
  <c r="J72" i="89"/>
  <c r="J74" i="89"/>
  <c r="J76" i="89"/>
  <c r="J78" i="89"/>
  <c r="J80" i="89"/>
  <c r="J84" i="89"/>
  <c r="J86" i="89"/>
  <c r="J92" i="89"/>
  <c r="J94" i="89"/>
  <c r="J98" i="89"/>
  <c r="J100" i="89"/>
  <c r="J102" i="89"/>
  <c r="J104" i="89"/>
  <c r="J106" i="89"/>
  <c r="J108" i="89"/>
  <c r="I113" i="89"/>
  <c r="J87" i="89"/>
  <c r="J95" i="89"/>
  <c r="J81" i="89"/>
  <c r="F69" i="89"/>
  <c r="F71" i="89"/>
  <c r="F75" i="89"/>
  <c r="F77" i="89"/>
  <c r="F79" i="89"/>
  <c r="F83" i="89"/>
  <c r="F85" i="89"/>
  <c r="F93" i="89"/>
  <c r="F97" i="89"/>
  <c r="F99" i="89"/>
  <c r="F101" i="89"/>
  <c r="F103" i="89"/>
  <c r="F105" i="89"/>
  <c r="F107" i="89"/>
  <c r="F110" i="89"/>
  <c r="F68" i="89"/>
  <c r="F70" i="89"/>
  <c r="F72" i="89"/>
  <c r="F74" i="89"/>
  <c r="F76" i="89"/>
  <c r="F78" i="89"/>
  <c r="F80" i="89"/>
  <c r="F84" i="89"/>
  <c r="F86" i="89"/>
  <c r="F92" i="89"/>
  <c r="F94" i="89"/>
  <c r="F98" i="89"/>
  <c r="F100" i="89"/>
  <c r="F102" i="89"/>
  <c r="F104" i="89"/>
  <c r="F106" i="89"/>
  <c r="F108" i="89"/>
  <c r="E113" i="89"/>
  <c r="F95" i="89"/>
  <c r="F81" i="89"/>
  <c r="F87" i="89"/>
  <c r="A136" i="90"/>
  <c r="A158" i="90"/>
  <c r="I234" i="85"/>
  <c r="I238" i="85" s="1"/>
  <c r="C238" i="85"/>
  <c r="A127" i="89"/>
  <c r="A149" i="89"/>
  <c r="O89" i="89"/>
  <c r="J89" i="89"/>
  <c r="F89" i="89"/>
  <c r="M68" i="89"/>
  <c r="M70" i="89"/>
  <c r="M74" i="89"/>
  <c r="M76" i="89"/>
  <c r="M78" i="89"/>
  <c r="M80" i="89"/>
  <c r="M84" i="89"/>
  <c r="M86" i="89"/>
  <c r="M92" i="89"/>
  <c r="M94" i="89"/>
  <c r="M98" i="89"/>
  <c r="M100" i="89"/>
  <c r="M102" i="89"/>
  <c r="M104" i="89"/>
  <c r="M106" i="89"/>
  <c r="M110" i="89"/>
  <c r="M69" i="89"/>
  <c r="M71" i="89"/>
  <c r="M72" i="89"/>
  <c r="M75" i="89"/>
  <c r="M77" i="89"/>
  <c r="M79" i="89"/>
  <c r="M83" i="89"/>
  <c r="M85" i="89"/>
  <c r="M93" i="89"/>
  <c r="M97" i="89"/>
  <c r="M99" i="89"/>
  <c r="M101" i="89"/>
  <c r="M103" i="89"/>
  <c r="M105" i="89"/>
  <c r="M107" i="89"/>
  <c r="M108" i="89"/>
  <c r="L113" i="89"/>
  <c r="M95" i="89"/>
  <c r="M81" i="89"/>
  <c r="M87" i="89"/>
  <c r="H68" i="89"/>
  <c r="H70" i="89"/>
  <c r="H74" i="89"/>
  <c r="H76" i="89"/>
  <c r="H78" i="89"/>
  <c r="H80" i="89"/>
  <c r="H84" i="89"/>
  <c r="H86" i="89"/>
  <c r="H92" i="89"/>
  <c r="H94" i="89"/>
  <c r="H98" i="89"/>
  <c r="H100" i="89"/>
  <c r="H102" i="89"/>
  <c r="H104" i="89"/>
  <c r="H106" i="89"/>
  <c r="H110" i="89"/>
  <c r="H69" i="89"/>
  <c r="H71" i="89"/>
  <c r="H72" i="89"/>
  <c r="H75" i="89"/>
  <c r="H77" i="89"/>
  <c r="H79" i="89"/>
  <c r="H83" i="89"/>
  <c r="H85" i="89"/>
  <c r="H93" i="89"/>
  <c r="H97" i="89"/>
  <c r="H99" i="89"/>
  <c r="H101" i="89"/>
  <c r="H103" i="89"/>
  <c r="H105" i="89"/>
  <c r="H107" i="89"/>
  <c r="H108" i="89"/>
  <c r="G113" i="89"/>
  <c r="H87" i="89"/>
  <c r="H95" i="89"/>
  <c r="H81" i="89"/>
  <c r="D68" i="89"/>
  <c r="D70" i="89"/>
  <c r="D74" i="89"/>
  <c r="D76" i="89"/>
  <c r="D78" i="89"/>
  <c r="D80" i="89"/>
  <c r="D84" i="89"/>
  <c r="D86" i="89"/>
  <c r="D92" i="89"/>
  <c r="D94" i="89"/>
  <c r="D98" i="89"/>
  <c r="D100" i="89"/>
  <c r="D102" i="89"/>
  <c r="D104" i="89"/>
  <c r="D106" i="89"/>
  <c r="D110" i="89"/>
  <c r="D69" i="89"/>
  <c r="D71" i="89"/>
  <c r="D72" i="89"/>
  <c r="D75" i="89"/>
  <c r="D77" i="89"/>
  <c r="D79" i="89"/>
  <c r="D83" i="89"/>
  <c r="D85" i="89"/>
  <c r="D93" i="89"/>
  <c r="D97" i="89"/>
  <c r="D99" i="89"/>
  <c r="D101" i="89"/>
  <c r="D103" i="89"/>
  <c r="D105" i="89"/>
  <c r="D107" i="89"/>
  <c r="D108" i="89"/>
  <c r="C113" i="89"/>
  <c r="D95" i="89"/>
  <c r="D81" i="89"/>
  <c r="D87" i="89"/>
  <c r="M83" i="90"/>
  <c r="M85" i="90"/>
  <c r="M89" i="90"/>
  <c r="M91" i="90"/>
  <c r="M95" i="90"/>
  <c r="M101" i="90"/>
  <c r="M82" i="90"/>
  <c r="M84" i="90"/>
  <c r="M88" i="90"/>
  <c r="M90" i="90"/>
  <c r="M94" i="90"/>
  <c r="M103" i="90"/>
  <c r="M107" i="90"/>
  <c r="M109" i="90"/>
  <c r="M111" i="90"/>
  <c r="M113" i="90"/>
  <c r="M115" i="90"/>
  <c r="M119" i="90"/>
  <c r="M102" i="90"/>
  <c r="M106" i="90"/>
  <c r="M108" i="90"/>
  <c r="M110" i="90"/>
  <c r="M112" i="90"/>
  <c r="M114" i="90"/>
  <c r="M116" i="90"/>
  <c r="M117" i="90"/>
  <c r="L122" i="90"/>
  <c r="M96" i="90"/>
  <c r="M92" i="90"/>
  <c r="M104" i="90"/>
  <c r="M86" i="90"/>
  <c r="H83" i="90"/>
  <c r="H85" i="90"/>
  <c r="H89" i="90"/>
  <c r="H91" i="90"/>
  <c r="H95" i="90"/>
  <c r="H101" i="90"/>
  <c r="H82" i="90"/>
  <c r="H84" i="90"/>
  <c r="H88" i="90"/>
  <c r="H90" i="90"/>
  <c r="H103" i="90"/>
  <c r="H107" i="90"/>
  <c r="H109" i="90"/>
  <c r="H111" i="90"/>
  <c r="H113" i="90"/>
  <c r="H115" i="90"/>
  <c r="H119" i="90"/>
  <c r="H94" i="90"/>
  <c r="H102" i="90"/>
  <c r="H106" i="90"/>
  <c r="H108" i="90"/>
  <c r="H110" i="90"/>
  <c r="H112" i="90"/>
  <c r="H114" i="90"/>
  <c r="H116" i="90"/>
  <c r="H117" i="90"/>
  <c r="G122" i="90"/>
  <c r="H104" i="90"/>
  <c r="H96" i="90"/>
  <c r="H86" i="90"/>
  <c r="H92" i="90"/>
  <c r="D83" i="90"/>
  <c r="D85" i="90"/>
  <c r="D89" i="90"/>
  <c r="D91" i="90"/>
  <c r="D95" i="90"/>
  <c r="D101" i="90"/>
  <c r="D82" i="90"/>
  <c r="D84" i="90"/>
  <c r="D88" i="90"/>
  <c r="D90" i="90"/>
  <c r="D94" i="90"/>
  <c r="D103" i="90"/>
  <c r="D107" i="90"/>
  <c r="D109" i="90"/>
  <c r="D111" i="90"/>
  <c r="D113" i="90"/>
  <c r="D115" i="90"/>
  <c r="D119" i="90"/>
  <c r="D102" i="90"/>
  <c r="D106" i="90"/>
  <c r="D108" i="90"/>
  <c r="D110" i="90"/>
  <c r="D112" i="90"/>
  <c r="D114" i="90"/>
  <c r="D116" i="90"/>
  <c r="D117" i="90"/>
  <c r="C122" i="90"/>
  <c r="D96" i="90"/>
  <c r="D92" i="90"/>
  <c r="D104" i="90"/>
  <c r="D86" i="90"/>
  <c r="O82" i="90"/>
  <c r="O84" i="90"/>
  <c r="O88" i="90"/>
  <c r="O90" i="90"/>
  <c r="O94" i="90"/>
  <c r="O83" i="90"/>
  <c r="O85" i="90"/>
  <c r="O89" i="90"/>
  <c r="O91" i="90"/>
  <c r="O95" i="90"/>
  <c r="O102" i="90"/>
  <c r="O106" i="90"/>
  <c r="O108" i="90"/>
  <c r="O110" i="90"/>
  <c r="O112" i="90"/>
  <c r="O114" i="90"/>
  <c r="O116" i="90"/>
  <c r="O119" i="90"/>
  <c r="O101" i="90"/>
  <c r="O103" i="90"/>
  <c r="O107" i="90"/>
  <c r="O109" i="90"/>
  <c r="O111" i="90"/>
  <c r="O113" i="90"/>
  <c r="O115" i="90"/>
  <c r="O117" i="90"/>
  <c r="N122" i="90"/>
  <c r="O96" i="90"/>
  <c r="O92" i="90"/>
  <c r="O104" i="90"/>
  <c r="O86" i="90"/>
  <c r="J82" i="90"/>
  <c r="J84" i="90"/>
  <c r="J88" i="90"/>
  <c r="J90" i="90"/>
  <c r="J94" i="90"/>
  <c r="J83" i="90"/>
  <c r="J85" i="90"/>
  <c r="J89" i="90"/>
  <c r="J91" i="90"/>
  <c r="J101" i="90"/>
  <c r="J102" i="90"/>
  <c r="J106" i="90"/>
  <c r="J108" i="90"/>
  <c r="J110" i="90"/>
  <c r="J112" i="90"/>
  <c r="J114" i="90"/>
  <c r="J116" i="90"/>
  <c r="J119" i="90"/>
  <c r="J95" i="90"/>
  <c r="J103" i="90"/>
  <c r="J107" i="90"/>
  <c r="J109" i="90"/>
  <c r="J111" i="90"/>
  <c r="J113" i="90"/>
  <c r="J115" i="90"/>
  <c r="J117" i="90"/>
  <c r="I122" i="90"/>
  <c r="J104" i="90"/>
  <c r="J96" i="90"/>
  <c r="J86" i="90"/>
  <c r="J92" i="90"/>
  <c r="F82" i="90"/>
  <c r="F84" i="90"/>
  <c r="F88" i="90"/>
  <c r="F90" i="90"/>
  <c r="F94" i="90"/>
  <c r="F83" i="90"/>
  <c r="F85" i="90"/>
  <c r="F89" i="90"/>
  <c r="F91" i="90"/>
  <c r="F95" i="90"/>
  <c r="F102" i="90"/>
  <c r="F106" i="90"/>
  <c r="F108" i="90"/>
  <c r="F110" i="90"/>
  <c r="F112" i="90"/>
  <c r="F114" i="90"/>
  <c r="F116" i="90"/>
  <c r="F119" i="90"/>
  <c r="F101" i="90"/>
  <c r="F103" i="90"/>
  <c r="F107" i="90"/>
  <c r="F109" i="90"/>
  <c r="F111" i="90"/>
  <c r="F113" i="90"/>
  <c r="F115" i="90"/>
  <c r="F117" i="90"/>
  <c r="E122" i="90"/>
  <c r="F96" i="90"/>
  <c r="F92" i="90"/>
  <c r="F104" i="90"/>
  <c r="F86" i="90"/>
  <c r="C126" i="90" l="1"/>
  <c r="L126" i="90"/>
  <c r="C117" i="89"/>
  <c r="G117" i="89"/>
  <c r="L117" i="89"/>
  <c r="I126" i="90"/>
  <c r="E126" i="90"/>
  <c r="N126" i="90"/>
  <c r="G126" i="90"/>
  <c r="A128" i="89"/>
  <c r="A150" i="89"/>
  <c r="A137" i="90"/>
  <c r="A159" i="90"/>
  <c r="E117" i="89"/>
  <c r="I117" i="89"/>
  <c r="N117" i="89"/>
  <c r="J114" i="89" l="1"/>
  <c r="J115" i="89"/>
  <c r="J117" i="89"/>
  <c r="I121" i="89"/>
  <c r="J116" i="89"/>
  <c r="O124" i="90"/>
  <c r="O126" i="90"/>
  <c r="N130" i="90"/>
  <c r="O123" i="90"/>
  <c r="O125" i="90"/>
  <c r="F124" i="90"/>
  <c r="F126" i="90"/>
  <c r="E130" i="90"/>
  <c r="F123" i="90"/>
  <c r="F125" i="90"/>
  <c r="M114" i="89"/>
  <c r="M116" i="89"/>
  <c r="M117" i="89"/>
  <c r="M115" i="89"/>
  <c r="L121" i="89"/>
  <c r="H114" i="89"/>
  <c r="H116" i="89"/>
  <c r="H117" i="89"/>
  <c r="H115" i="89"/>
  <c r="G121" i="89"/>
  <c r="D114" i="89"/>
  <c r="D116" i="89"/>
  <c r="D117" i="89"/>
  <c r="D115" i="89"/>
  <c r="C121" i="89"/>
  <c r="C124" i="89" s="1"/>
  <c r="E120" i="89" s="1"/>
  <c r="M123" i="90"/>
  <c r="M125" i="90"/>
  <c r="M126" i="90"/>
  <c r="M124" i="90"/>
  <c r="L130" i="90"/>
  <c r="D123" i="90"/>
  <c r="D125" i="90"/>
  <c r="D126" i="90"/>
  <c r="D124" i="90"/>
  <c r="C130" i="90"/>
  <c r="C133" i="90" s="1"/>
  <c r="E129" i="90" s="1"/>
  <c r="E133" i="90" s="1"/>
  <c r="O115" i="89"/>
  <c r="O117" i="89"/>
  <c r="N121" i="89"/>
  <c r="O114" i="89"/>
  <c r="O116" i="89"/>
  <c r="F115" i="89"/>
  <c r="F117" i="89"/>
  <c r="E121" i="89"/>
  <c r="F114" i="89"/>
  <c r="F116" i="89"/>
  <c r="H123" i="90"/>
  <c r="H125" i="90"/>
  <c r="H126" i="90"/>
  <c r="H124" i="90"/>
  <c r="G130" i="90"/>
  <c r="J124" i="90"/>
  <c r="J126" i="90"/>
  <c r="I130" i="90"/>
  <c r="J123" i="90"/>
  <c r="J125" i="90"/>
  <c r="O113" i="89"/>
  <c r="J113" i="89"/>
  <c r="F113" i="89"/>
  <c r="A138" i="90"/>
  <c r="A160" i="90"/>
  <c r="A129" i="89"/>
  <c r="A151" i="89"/>
  <c r="H122" i="90"/>
  <c r="O122" i="90"/>
  <c r="F122" i="90"/>
  <c r="J122" i="90"/>
  <c r="M113" i="89"/>
  <c r="H113" i="89"/>
  <c r="D113" i="89"/>
  <c r="M122" i="90"/>
  <c r="D122" i="90"/>
  <c r="G129" i="90" l="1"/>
  <c r="G133" i="90" s="1"/>
  <c r="I129" i="90" s="1"/>
  <c r="I133" i="90" s="1"/>
  <c r="L129" i="90"/>
  <c r="L133" i="90" s="1"/>
  <c r="N129" i="90" s="1"/>
  <c r="N133" i="90" s="1"/>
  <c r="E124" i="89"/>
  <c r="A130" i="89"/>
  <c r="A152" i="89"/>
  <c r="A139" i="90"/>
  <c r="A161" i="90"/>
  <c r="A131" i="89" l="1"/>
  <c r="A153" i="89"/>
  <c r="A140" i="90"/>
  <c r="A162" i="90"/>
  <c r="G120" i="89"/>
  <c r="G124" i="89" s="1"/>
  <c r="I120" i="89" s="1"/>
  <c r="I124" i="89" s="1"/>
  <c r="L120" i="89"/>
  <c r="L124" i="89" s="1"/>
  <c r="N120" i="89" s="1"/>
  <c r="N124" i="89" s="1"/>
  <c r="A142" i="90" l="1"/>
  <c r="A163" i="90"/>
  <c r="A133" i="89"/>
  <c r="A154" i="89"/>
  <c r="A136" i="89" l="1"/>
  <c r="A137" i="89" s="1"/>
  <c r="A138" i="89" s="1"/>
  <c r="A139" i="89" s="1"/>
  <c r="A140" i="89" s="1"/>
  <c r="A156" i="89"/>
  <c r="A145" i="90"/>
  <c r="A146" i="90" s="1"/>
  <c r="A147" i="90" s="1"/>
  <c r="A148" i="90" s="1"/>
  <c r="A149" i="90" s="1"/>
  <c r="A165" i="90"/>
</calcChain>
</file>

<file path=xl/sharedStrings.xml><?xml version="1.0" encoding="utf-8"?>
<sst xmlns="http://schemas.openxmlformats.org/spreadsheetml/2006/main" count="911" uniqueCount="473">
  <si>
    <t>SELECT</t>
  </si>
  <si>
    <t>Production</t>
  </si>
  <si>
    <t>Instructions</t>
  </si>
  <si>
    <t xml:space="preserve">* </t>
  </si>
  <si>
    <t>Distribution</t>
  </si>
  <si>
    <t>Livres Canada Books</t>
  </si>
  <si>
    <t>Other</t>
  </si>
  <si>
    <t>Co-Production</t>
  </si>
  <si>
    <t>Autre</t>
  </si>
  <si>
    <t>Coproduction</t>
  </si>
  <si>
    <t>Produite par l'organisme</t>
  </si>
  <si>
    <t>Produced in-house</t>
  </si>
  <si>
    <t>Achetée</t>
  </si>
  <si>
    <t>Purchased</t>
  </si>
  <si>
    <t>Donné</t>
  </si>
  <si>
    <t>Donated</t>
  </si>
  <si>
    <t>SÉLECTIONNEZ</t>
  </si>
  <si>
    <t>translate</t>
  </si>
  <si>
    <t>visual arts drop down</t>
  </si>
  <si>
    <t>Pour location</t>
  </si>
  <si>
    <t>For rental</t>
  </si>
  <si>
    <t>Pour recherche et archives</t>
  </si>
  <si>
    <t>For research, archives</t>
  </si>
  <si>
    <t>Pour distribution</t>
  </si>
  <si>
    <t>For distribution</t>
  </si>
  <si>
    <t>media arts drop down</t>
  </si>
  <si>
    <t>Publication</t>
  </si>
  <si>
    <t>Équipement (arts médiatique)</t>
  </si>
  <si>
    <t>Equipment</t>
  </si>
  <si>
    <t>Collection</t>
  </si>
  <si>
    <t>activity drop down</t>
  </si>
  <si>
    <t>Total</t>
  </si>
  <si>
    <t>Budget</t>
  </si>
  <si>
    <r>
      <t xml:space="preserve">Cette composante finance de nombreux types d’activités ayant leur propre section d’onglets avec des pages de budget. Ce document comprend une macro intégrée qui vous dirigera aux sections qui concernent votre activité. Veuillez </t>
    </r>
    <r>
      <rPr>
        <b/>
        <sz val="12"/>
        <color theme="1"/>
        <rFont val="Calibri"/>
        <family val="2"/>
        <scheme val="minor"/>
      </rPr>
      <t>choisir le bouton pertinent</t>
    </r>
    <r>
      <rPr>
        <sz val="12"/>
        <color theme="1"/>
        <rFont val="Calibri"/>
        <family val="2"/>
        <scheme val="minor"/>
      </rPr>
      <t xml:space="preserve"> ci-dessous pour votre type d’activité.</t>
    </r>
  </si>
  <si>
    <r>
      <t xml:space="preserve">Si le paramétrage de votre logiciel ou ordinateur empêche le bon fonctionnement des boutons, vous verrez tous les onglets sur cette page. </t>
    </r>
    <r>
      <rPr>
        <b/>
        <sz val="12"/>
        <color theme="1"/>
        <rFont val="Calibri"/>
        <family val="2"/>
        <scheme val="minor"/>
      </rPr>
      <t>Choisissez l’onglet contenant des instructions pour votre type d’activité.</t>
    </r>
  </si>
  <si>
    <t>Appuyer la pratique artistique</t>
  </si>
  <si>
    <t>Innovation et développement du secteur</t>
  </si>
  <si>
    <t>Les éditeurs :</t>
  </si>
  <si>
    <t>Subventions de projets (à l'exception des éditeurs) :</t>
  </si>
  <si>
    <t>Subventions  composites (à l'exception des éditeurs) :</t>
  </si>
  <si>
    <t>1. Après avoir téléchargé le formulaire, sauvegardez-le sur votre ordinateur. Vous pouvez le sauvegarder sous un nom différent.</t>
  </si>
  <si>
    <t>2. Chaque section a ses propres instructions. À la suite de ces instructions, chaque onglet contient une feuille distincte que vous devez compléter.</t>
  </si>
  <si>
    <t>3. N’oubliez pas de sauvegarder à nouveau le document sur votre ordinateur.  Lorsque vous cliquez sur « Sauvegarder », tous les onglets sont sauvegardés en même temps.</t>
  </si>
  <si>
    <t>4. Retournez au portail et téléversez le document complet à votre demande. Lorsque vous téléversez le document à votre formulaire de demande, tous les onglets y sont transférés ensemble.</t>
  </si>
  <si>
    <t xml:space="preserve">Pour les mises à jour du projet et les rapports finaux, vous n'aurez pas à partager les revenus entre les colonnes « Confirmé » et « En attente ». </t>
  </si>
  <si>
    <t>Lorsque votre projet sera terminé et que vous soumettrez un rapport final, vous utiliserez la colonne « Données réelles ». Vous pouvez également soumettre une mise à jour des Notes au budget.</t>
  </si>
  <si>
    <t>Si votre demande est retenue et que vous soumettez des mises à jour du projet, vous pourrez utiliser les colonnes « 1ère mise à jour, le cas échéant » et « 2e mise à jour, le cas échéant » pour fournir des budgets révisés. Vous pouvez également soumettre une mise à jour des Notes au budget.</t>
  </si>
  <si>
    <r>
      <t xml:space="preserve"> - Veuillez inscrire à la ligne</t>
    </r>
    <r>
      <rPr>
        <sz val="11"/>
        <color theme="3"/>
        <rFont val="Arial"/>
        <family val="2"/>
      </rPr>
      <t xml:space="preserve"> 117 </t>
    </r>
    <r>
      <rPr>
        <sz val="11"/>
        <color rgb="FF000000"/>
        <rFont val="Arial"/>
        <family val="2"/>
      </rPr>
      <t>le montant accordé du Soutien à l’accès des services.</t>
    </r>
  </si>
  <si>
    <r>
      <t xml:space="preserve"> - Veuillez inscrire à la ligne </t>
    </r>
    <r>
      <rPr>
        <sz val="11"/>
        <color theme="3"/>
        <rFont val="Arial"/>
        <family val="2"/>
      </rPr>
      <t xml:space="preserve">45 </t>
    </r>
    <r>
      <rPr>
        <sz val="11"/>
        <color rgb="FF000000"/>
        <rFont val="Arial"/>
        <family val="2"/>
      </rPr>
      <t xml:space="preserve">de l'onglet « </t>
    </r>
    <r>
      <rPr>
        <sz val="11"/>
        <color theme="3"/>
        <rFont val="Arial"/>
        <family val="2"/>
      </rPr>
      <t>B PROJ Budget</t>
    </r>
    <r>
      <rPr>
        <sz val="11"/>
        <color rgb="FF000000"/>
        <rFont val="Arial"/>
        <family val="2"/>
      </rPr>
      <t xml:space="preserve"> » les coûts pour les services et mesures de soutien requis pour que les artistes et les professionnels des arts aient pu réaliser le projet. </t>
    </r>
  </si>
  <si>
    <t>Si vous recevez un appui du Soutien à l’accès aux services pour ce projet, vous inscrirez, dans les colonnes de mise à jour et les coûts réels du budget, le montant qui vous a été accordé et les coûts couverts :</t>
  </si>
  <si>
    <t>vous pouvez soumettre une demande distincte au Soutien à l'accès aux services, lequel se trouve dans la section Fonds stratégiques de vos programmes disponibles.</t>
  </si>
  <si>
    <t>- un groupe ou organisme axé sur la pratique des artistes handicapés et sourds,</t>
  </si>
  <si>
    <t>- un individu sourd, handicapé ou vivant avec une maladie mentale, ou</t>
  </si>
  <si>
    <t>Si votre Profil de candidat approuvé dans le portail inclu l'auto-identification comme étant :</t>
  </si>
  <si>
    <t>4. Retournez au portail et téléversez le document complet à votre demande.</t>
  </si>
  <si>
    <t>3. N’oubliez pas de sauvegarder à nouveau le document sur votre ordinateur.</t>
  </si>
  <si>
    <t xml:space="preserve"> - Veuillez inscrire les revenus au budget. Ceux-ci sont partagés entre deux colonnes : « Confirmé » et « En attente ». Le « Total » est automatiquement calculé.  Au besoin, ajoutez les explications de vos calculs.</t>
  </si>
  <si>
    <r>
      <t xml:space="preserve"> - Si votre projet comprend des événements publics, veuillez inscrire à l'onglet « </t>
    </r>
    <r>
      <rPr>
        <sz val="11"/>
        <color theme="3"/>
        <rFont val="Arial"/>
        <family val="2"/>
      </rPr>
      <t>B PROJ Budget</t>
    </r>
    <r>
      <rPr>
        <sz val="11"/>
        <color theme="1"/>
        <rFont val="Arial"/>
        <family val="2"/>
      </rPr>
      <t xml:space="preserve"> » les coûts liés à rendre le contenu artistique accessible aux membres de l'auditoire qui sont sourds ou handicapés, sous la rubrique « </t>
    </r>
    <r>
      <rPr>
        <sz val="11"/>
        <rFont val="Arial"/>
        <family val="2"/>
      </rPr>
      <t xml:space="preserve">Production </t>
    </r>
    <r>
      <rPr>
        <sz val="11"/>
        <color theme="1"/>
        <rFont val="Arial"/>
        <family val="2"/>
      </rPr>
      <t xml:space="preserve">» à partir de la ligne </t>
    </r>
    <r>
      <rPr>
        <sz val="11"/>
        <color theme="3"/>
        <rFont val="Arial"/>
        <family val="2"/>
      </rPr>
      <t>30.</t>
    </r>
  </si>
  <si>
    <t xml:space="preserve"> - Veuillez inscrire les coûts au budget. Au besoin, ajoutez les explications de vos calculs.</t>
  </si>
  <si>
    <r>
      <t xml:space="preserve">2. Complétez l'onglet « </t>
    </r>
    <r>
      <rPr>
        <sz val="11"/>
        <color theme="3"/>
        <rFont val="Arial"/>
        <family val="2"/>
      </rPr>
      <t>B PROJ budget</t>
    </r>
    <r>
      <rPr>
        <sz val="11"/>
        <rFont val="Arial"/>
        <family val="2"/>
      </rPr>
      <t xml:space="preserve"> ».</t>
    </r>
  </si>
  <si>
    <t xml:space="preserve">Lorsque vous téléversez le document à votre formulaire de demande, tous les onglets y sont transférés ensemble. </t>
  </si>
  <si>
    <t>Lorsque vous cliquez sur « Sauvegarder », tous les onglets sont sauvegardés en même temps.</t>
  </si>
  <si>
    <t>À la suite de ces instructions, chaque onglet contient une feuille distincte que vous devez compléter.</t>
  </si>
  <si>
    <r>
      <t xml:space="preserve">Les candidats aux subventions de projets doivent seulement consulter les deux premiers onglets : « </t>
    </r>
    <r>
      <rPr>
        <sz val="11"/>
        <color theme="3"/>
        <rFont val="Arial"/>
        <family val="2"/>
      </rPr>
      <t>A PROJ Instructions</t>
    </r>
    <r>
      <rPr>
        <sz val="11"/>
        <color theme="1"/>
        <rFont val="Arial"/>
        <family val="2"/>
      </rPr>
      <t xml:space="preserve"> » et « </t>
    </r>
    <r>
      <rPr>
        <sz val="11"/>
        <color theme="3"/>
        <rFont val="Arial"/>
        <family val="2"/>
      </rPr>
      <t>B PROJ Budget</t>
    </r>
    <r>
      <rPr>
        <sz val="11"/>
        <color theme="1"/>
        <rFont val="Arial"/>
        <family val="2"/>
      </rPr>
      <t xml:space="preserve"> ». Il n'y a pas d'annexes pour les demandes de projets.</t>
    </r>
  </si>
  <si>
    <t>Veuillez noter qu'au bas de la page se trouvent plusieurs onglets.</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</si>
  <si>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</si>
  <si>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Les éditeurs de livres ou de revues doivent consulter l'onglet </t>
    </r>
    <r>
      <rPr>
        <b/>
        <sz val="12"/>
        <rFont val="Verdana"/>
        <family val="2"/>
      </rPr>
      <t>I</t>
    </r>
    <r>
      <rPr>
        <b/>
        <sz val="12"/>
        <rFont val="Arial"/>
        <family val="2"/>
      </rPr>
      <t>.</t>
    </r>
  </si>
  <si>
    <r>
      <t>Consultez l'onglet</t>
    </r>
    <r>
      <rPr>
        <b/>
        <sz val="12"/>
        <rFont val="Arial"/>
        <family val="2"/>
      </rPr>
      <t xml:space="preserve"> C </t>
    </r>
    <r>
      <rPr>
        <b/>
        <sz val="12"/>
        <rFont val="Arial"/>
        <family val="2"/>
      </rPr>
      <t>pour les instructions de subventions composites.</t>
    </r>
  </si>
  <si>
    <t>Instructions pour remplir les document « Budget et Annexes »</t>
  </si>
  <si>
    <t>Appuyer la pratique artistique : Innovation et développement du secteur - Subventions de projets (à l'exception des éditeurs)</t>
  </si>
  <si>
    <t>Les cachets d'artistes, droits d’auteur et redevances doivent être payables à tous les artistes canadiens. Ces montants doivent être acceptés par les artistes et le demandeur, et doivent être la même, ou supérieur, aux normes canadiennes actuelles.</t>
  </si>
  <si>
    <t>% du Total des coûts du projet que représente la subvention</t>
  </si>
  <si>
    <t>Total des coûts du projet</t>
  </si>
  <si>
    <r>
      <t xml:space="preserve">Total des revenus du projet </t>
    </r>
    <r>
      <rPr>
        <sz val="11"/>
        <color theme="0"/>
        <rFont val="Arial"/>
        <family val="2"/>
      </rPr>
      <t>doit être égal au Total des coûts du projet</t>
    </r>
  </si>
  <si>
    <t>Sous-total des autres revenus</t>
  </si>
  <si>
    <t>Paiements différés</t>
  </si>
  <si>
    <t>Contribution du candidat</t>
  </si>
  <si>
    <t>Autres revenus</t>
  </si>
  <si>
    <t>Sous-total – Services en nature</t>
  </si>
  <si>
    <t>Services en nature</t>
  </si>
  <si>
    <t>Sous-total - Revenus du secteur public</t>
  </si>
  <si>
    <t>Autres revenus du secteur public</t>
  </si>
  <si>
    <t>Subvention municipale ou régionale</t>
  </si>
  <si>
    <t>Subvention provinciale ou territoriale</t>
  </si>
  <si>
    <t>Autre subvention fédérale</t>
  </si>
  <si>
    <t xml:space="preserve">Autres subventions du Conseil des arts du Canada </t>
  </si>
  <si>
    <t>Soutien à l'accès aux services (Veuillez soumettre une demande distincte au Soutien à l'accès aux services)</t>
  </si>
  <si>
    <t>Subvention pour cette demande (jusqu’à 100 000 $)</t>
  </si>
  <si>
    <t>Revenus du secteur public</t>
  </si>
  <si>
    <t>Sous-total - Revenus du secteur privé</t>
  </si>
  <si>
    <t>Autres revenus du secteur privé</t>
  </si>
  <si>
    <t>Collectes de fonds</t>
  </si>
  <si>
    <t>Fondations</t>
  </si>
  <si>
    <t>Dons</t>
  </si>
  <si>
    <t>Commandites</t>
  </si>
  <si>
    <t>Revenus du secteur privé</t>
  </si>
  <si>
    <t>Sous-total - Revenus gagnés</t>
  </si>
  <si>
    <t>Autres revenus gagnés</t>
  </si>
  <si>
    <t>Vente de produits</t>
  </si>
  <si>
    <t>Frais de service</t>
  </si>
  <si>
    <t>Abonnements, droits d’adhésion</t>
  </si>
  <si>
    <t>Frais d’inscription, ventes de billets</t>
  </si>
  <si>
    <t>Revenus gagnés</t>
  </si>
  <si>
    <t>En attente</t>
  </si>
  <si>
    <t>Confirmé</t>
  </si>
  <si>
    <t>Notes au budget (facultatif)</t>
  </si>
  <si>
    <t xml:space="preserve">Données réelles </t>
  </si>
  <si>
    <t>2e mise à jour</t>
  </si>
  <si>
    <t>1ère mise à jour</t>
  </si>
  <si>
    <t>Revenus du projet</t>
  </si>
  <si>
    <t>Sous-total - Gestion du projet</t>
  </si>
  <si>
    <t>Coûts administratifs</t>
  </si>
  <si>
    <t>Personnel chargé de l’administration</t>
  </si>
  <si>
    <t>Gestion du projet</t>
  </si>
  <si>
    <t>Sous-total - Promotion et marketing</t>
  </si>
  <si>
    <t>Coûts promotionnels</t>
  </si>
  <si>
    <t>Personnel chargé de la promotion et marketing</t>
  </si>
  <si>
    <t>Développement des publics, activités de rayonnement, matériel de communication,publicité et promotions, par exemple.</t>
  </si>
  <si>
    <t>Promotion et marketing</t>
  </si>
  <si>
    <t>Sous-total - Coûts du projet</t>
  </si>
  <si>
    <t>Coût d'accès: coûts reliés aux mesures de soutien et services pour artistes et professionnels des arts sourds ou handicapés impliqués dans le projet</t>
  </si>
  <si>
    <t>Conception Web, documentation, communication des constatations, exposition, programmation, reproduction, catalogage, étude et diffusion, par exemple</t>
  </si>
  <si>
    <t>Autres coûts du projet</t>
  </si>
  <si>
    <t>Publications - numériques et imprimés</t>
  </si>
  <si>
    <t>Matériel et fournitures</t>
  </si>
  <si>
    <t>Location d’équipement</t>
  </si>
  <si>
    <t>Location des lieux</t>
  </si>
  <si>
    <t>Comprennent l’accessibilité du public, par ex. interprétation gestuelle, sous-titrage, description audio, etc.</t>
  </si>
  <si>
    <t>Coûts du projet</t>
  </si>
  <si>
    <t xml:space="preserve">Sous-total - Frais de déplacement </t>
  </si>
  <si>
    <t>Autres frais de déplacement</t>
  </si>
  <si>
    <r>
      <rPr>
        <b/>
        <sz val="11"/>
        <rFont val="Arial"/>
        <family val="2"/>
      </rPr>
      <t>Indemnité journalière et hébergement</t>
    </r>
    <r>
      <rPr>
        <sz val="11"/>
        <rFont val="Arial"/>
        <family val="2"/>
      </rPr>
      <t>, maximum de 150 $ par jour par personne</t>
    </r>
  </si>
  <si>
    <t>Emballage et empaquetage</t>
  </si>
  <si>
    <t>Transport et expédition des marchandises ou bagages additionnels</t>
  </si>
  <si>
    <t>Déplacement du personnel</t>
  </si>
  <si>
    <t>Frais de déplacement  (veuillez préciser dans les notes au budget)</t>
  </si>
  <si>
    <t xml:space="preserve">Sous-total - Honoraires professionnels </t>
  </si>
  <si>
    <t>Redevances et droits d’auteur</t>
  </si>
  <si>
    <r>
      <t xml:space="preserve">Frais du candidat </t>
    </r>
    <r>
      <rPr>
        <b/>
        <u/>
        <sz val="11"/>
        <rFont val="Arial"/>
        <family val="2"/>
      </rPr>
      <t>ou</t>
    </r>
    <r>
      <rPr>
        <b/>
        <sz val="11"/>
        <rFont val="Arial"/>
        <family val="2"/>
      </rPr>
      <t xml:space="preserve"> subsistance. </t>
    </r>
    <r>
      <rPr>
        <sz val="11"/>
        <rFont val="Arial"/>
        <family val="2"/>
      </rPr>
      <t>Pour des projets de 5 jours et plus, vous pouvez demander des fonds pour les frais de subsistance ou un cachet d’artiste pour vous-même jusqu’à 500 $ par personne, par semaine. Veuillez ajouter des détails dans les notes au budget.</t>
    </r>
  </si>
  <si>
    <t>Expert-conseil, responsable des ateliers, technicien, mentor, personnel chargé de la documentation et responsable de l’événement, par exemple</t>
  </si>
  <si>
    <t>Honoraires professionnels</t>
  </si>
  <si>
    <t>Date :</t>
  </si>
  <si>
    <t xml:space="preserve">Notes au budget (facultatif) </t>
  </si>
  <si>
    <r>
      <t>2e mise à jour,</t>
    </r>
    <r>
      <rPr>
        <sz val="11"/>
        <rFont val="Arial"/>
        <family val="2"/>
      </rPr>
      <t xml:space="preserve"> au besoin</t>
    </r>
  </si>
  <si>
    <r>
      <t xml:space="preserve">1ère mise à jour, </t>
    </r>
    <r>
      <rPr>
        <sz val="11"/>
        <rFont val="Arial"/>
        <family val="2"/>
      </rPr>
      <t>au besoin</t>
    </r>
  </si>
  <si>
    <t xml:space="preserve">Veuillez inscrire ci-dessous les dépenses relatives à votre projet
</t>
  </si>
  <si>
    <t>Salaires et honoraires versés dans le cadre des subventions de base du Conseil des arts du Canada ne sont pas des coûts admissibles.</t>
  </si>
  <si>
    <t>Appuyer la pratique artistique : Innovation et développement du secteur - Subvention de projets</t>
  </si>
  <si>
    <t>Vous pouvez également soumettre une mise à jour de vos Notes au budget. Au besoin, vous pouvez inscrire vos nouvelles données en remplacement de celles déjà fournies dans les annexes.</t>
  </si>
  <si>
    <r>
      <t xml:space="preserve">Si votre demande est retenue, vous fournirez des budgets révisés et des montants réels en joignant les onglets « </t>
    </r>
    <r>
      <rPr>
        <sz val="11"/>
        <color theme="3"/>
        <rFont val="Arial"/>
        <family val="2"/>
      </rPr>
      <t>Mises à jour  - Année</t>
    </r>
    <r>
      <rPr>
        <sz val="11"/>
        <rFont val="Arial"/>
        <family val="2"/>
      </rPr>
      <t xml:space="preserve"> »  à vos mises à jour de la subvention et votre rapport final.</t>
    </r>
  </si>
  <si>
    <r>
      <t xml:space="preserve"> - Veuillez inscrire à la ligne</t>
    </r>
    <r>
      <rPr>
        <sz val="11"/>
        <color theme="3"/>
        <rFont val="Arial"/>
        <family val="2"/>
      </rPr>
      <t xml:space="preserve"> 181 </t>
    </r>
    <r>
      <rPr>
        <sz val="11"/>
        <color rgb="FF000000"/>
        <rFont val="Arial"/>
        <family val="2"/>
      </rPr>
      <t>le montant accordé du Soutien à l’accès des services.</t>
    </r>
  </si>
  <si>
    <t>Si vous recevez un appui du Soutien à l’accès aux services pour ces activités, vous inscrirez dans les onglets mise à jour de l’année, le montant qui vous a été accordé et les coûts couverts :</t>
  </si>
  <si>
    <t>5. Retournez au portail et téléversez le document complet à votre demande.</t>
  </si>
  <si>
    <t>4. N’oubliez pas de sauvegarder à nouveau le document sur votre ordinateur.</t>
  </si>
  <si>
    <t xml:space="preserve"> - À chaque ligne, veuillez inscrire les renseignements pertinents concernant l'activité.</t>
  </si>
  <si>
    <t xml:space="preserve"> - Veuillez inscrire les renseignements qui correspondent aux activités.</t>
  </si>
  <si>
    <r>
      <t xml:space="preserve">3. Complétez l'onglet « </t>
    </r>
    <r>
      <rPr>
        <sz val="11"/>
        <color theme="3"/>
        <rFont val="Arial"/>
        <family val="2"/>
      </rPr>
      <t>E COMP Activités</t>
    </r>
    <r>
      <rPr>
        <sz val="11"/>
        <rFont val="Arial"/>
        <family val="2"/>
      </rPr>
      <t xml:space="preserve"> </t>
    </r>
    <r>
      <rPr>
        <sz val="11"/>
        <rFont val="Calibri"/>
        <family val="2"/>
      </rPr>
      <t>».</t>
    </r>
  </si>
  <si>
    <t xml:space="preserve"> - Inscrivez les revenus dans le budget. La case « Budget total pour tous les exercices » est calculée automatiquement. Au besoin, veuillez fournir les explications de vos calculs.</t>
  </si>
  <si>
    <r>
      <t xml:space="preserve"> - Si vos activités comprennent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t>
    </r>
    <r>
      <rPr>
        <sz val="11"/>
        <rFont val="Arial"/>
        <family val="2"/>
      </rPr>
      <t>Production</t>
    </r>
    <r>
      <rPr>
        <sz val="11"/>
        <color theme="1"/>
        <rFont val="Arial"/>
        <family val="2"/>
      </rPr>
      <t xml:space="preserve"> » à partir de la ligne </t>
    </r>
    <r>
      <rPr>
        <sz val="11"/>
        <color theme="3"/>
        <rFont val="Arial"/>
        <family val="2"/>
      </rPr>
      <t>41.</t>
    </r>
  </si>
  <si>
    <t xml:space="preserve"> - Inscrivez les coûts dans le budget. La case « Budget total pour tous les exercices » est calculée automatiquement. Au besoin, veuillez fournir les explications de vos calculs.</t>
  </si>
  <si>
    <t xml:space="preserve"> - Si votre demande de subvention porte sur plus d'une année, veuillez partager vos coûts et revenus sur les 2 ou 3 années selon la durée de vos activités.</t>
  </si>
  <si>
    <r>
      <t xml:space="preserve">2. Complétez l'onglet « </t>
    </r>
    <r>
      <rPr>
        <sz val="11"/>
        <color theme="3"/>
        <rFont val="Arial"/>
        <family val="2"/>
      </rPr>
      <t>D COMP budget</t>
    </r>
    <r>
      <rPr>
        <sz val="11"/>
        <rFont val="Arial"/>
        <family val="2"/>
      </rPr>
      <t xml:space="preserve"> ».</t>
    </r>
  </si>
  <si>
    <r>
      <t xml:space="preserve">Les candidats pour les subventions composites doivent consulter les onglets </t>
    </r>
    <r>
      <rPr>
        <sz val="11"/>
        <color theme="3"/>
        <rFont val="Arial"/>
        <family val="2"/>
      </rPr>
      <t>C</t>
    </r>
    <r>
      <rPr>
        <sz val="11"/>
        <color theme="1"/>
        <rFont val="Arial"/>
        <family val="2"/>
      </rPr>
      <t xml:space="preserve">, </t>
    </r>
    <r>
      <rPr>
        <sz val="11"/>
        <color theme="3"/>
        <rFont val="Arial"/>
        <family val="2"/>
      </rPr>
      <t>D</t>
    </r>
    <r>
      <rPr>
        <sz val="11"/>
        <color theme="1"/>
        <rFont val="Arial"/>
        <family val="2"/>
      </rPr>
      <t xml:space="preserve"> et </t>
    </r>
    <r>
      <rPr>
        <sz val="11"/>
        <color theme="3"/>
        <rFont val="Arial"/>
        <family val="2"/>
      </rPr>
      <t>E</t>
    </r>
    <r>
      <rPr>
        <sz val="11"/>
        <color theme="1"/>
        <rFont val="Arial"/>
        <family val="2"/>
      </rPr>
      <t xml:space="preserve">. Si votre demande est retenue, vous vous servirez des onglets </t>
    </r>
    <r>
      <rPr>
        <sz val="11"/>
        <color theme="3"/>
        <rFont val="Arial"/>
        <family val="2"/>
      </rPr>
      <t>F</t>
    </r>
    <r>
      <rPr>
        <sz val="11"/>
        <color theme="1"/>
        <rFont val="Arial"/>
        <family val="2"/>
      </rPr>
      <t xml:space="preserve">, </t>
    </r>
    <r>
      <rPr>
        <sz val="11"/>
        <color theme="3"/>
        <rFont val="Arial"/>
        <family val="2"/>
      </rPr>
      <t>G</t>
    </r>
    <r>
      <rPr>
        <sz val="11"/>
        <color theme="1"/>
        <rFont val="Arial"/>
        <family val="2"/>
      </rPr>
      <t xml:space="preserve"> et </t>
    </r>
    <r>
      <rPr>
        <sz val="11"/>
        <color theme="3"/>
        <rFont val="Arial"/>
        <family val="2"/>
      </rPr>
      <t>H</t>
    </r>
    <r>
      <rPr>
        <sz val="11"/>
        <color theme="1"/>
        <rFont val="Arial"/>
        <family val="2"/>
      </rPr>
      <t xml:space="preserve"> pour vos rapports.</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</si>
  <si>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vos activitès.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</si>
  <si>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Consultez l'onglet A pour les instructions de subventions de projets.</t>
  </si>
  <si>
    <t xml:space="preserve">Appuyer la pratique artistique : Innovation et développement du secteur - Subventions  composites (à l'exception des éditeurs) </t>
  </si>
  <si>
    <t>% du Total des coûts que représente la subvention</t>
  </si>
  <si>
    <t>Excédent (Déficit)</t>
  </si>
  <si>
    <t>Total des coûts</t>
  </si>
  <si>
    <t>Total des revenus</t>
  </si>
  <si>
    <t>Sous-total - Autres revenus</t>
  </si>
  <si>
    <t>Autre revenus du secteur public</t>
  </si>
  <si>
    <t>Subvention pour cette demande, jusqu’à 100 000 $ par année, jusqu’à 3 ans</t>
  </si>
  <si>
    <t>Autre revenus du secteur privé</t>
  </si>
  <si>
    <t>Budget total pour tous les exercices</t>
  </si>
  <si>
    <t>Budget, 3e exercice</t>
  </si>
  <si>
    <t>Budget, 2e exercice</t>
  </si>
  <si>
    <t>Budget, 1er exercice</t>
  </si>
  <si>
    <t>Revenus</t>
  </si>
  <si>
    <t>Sous-total - Coûts de gestion</t>
  </si>
  <si>
    <t>Coûts de gestion</t>
  </si>
  <si>
    <t>Sous-total - Coûts des activités</t>
  </si>
  <si>
    <t>Coût d'accès: coûts reliés aux mesures de soutien et services pour artistes et professionnels des arts sourds ou handicapés impliqués dans les activités</t>
  </si>
  <si>
    <t>Autres coûts</t>
  </si>
  <si>
    <t>Coûts des activités</t>
  </si>
  <si>
    <t>Par ex., frais de déplacement; transport et expédition des marchandises ou bagages additionnels; emballage et empaquetage; Indemnité journalière et hébergement, maximum de 150 $ par jour.</t>
  </si>
  <si>
    <t xml:space="preserve">Frais de déplacement </t>
  </si>
  <si>
    <t>à</t>
  </si>
  <si>
    <t>de</t>
  </si>
  <si>
    <t xml:space="preserve">Veuillez inscrire ci-dessous les dépenses relatives à votre projet  </t>
  </si>
  <si>
    <r>
      <t xml:space="preserve">Budget, 3e exercice
 </t>
    </r>
    <r>
      <rPr>
        <sz val="11"/>
        <color theme="1"/>
        <rFont val="Arial"/>
        <family val="2"/>
      </rPr>
      <t>(s’il y a lieu)</t>
    </r>
  </si>
  <si>
    <r>
      <t xml:space="preserve">Budget, 2e exercice
 </t>
    </r>
    <r>
      <rPr>
        <sz val="11"/>
        <color theme="1"/>
        <rFont val="Arial"/>
        <family val="2"/>
      </rPr>
      <t>(s’il y a lieu)</t>
    </r>
  </si>
  <si>
    <t>Appuyer la pratique artistique : Innovation et développement du secteur - Subventions  composites</t>
  </si>
  <si>
    <t>Détails/Commentaires</t>
  </si>
  <si>
    <t>Principaux bénéficiaires</t>
  </si>
  <si>
    <t>Autres collaborateurs clés</t>
  </si>
  <si>
    <t>Contributeur clé ou Responsable de l'activité</t>
  </si>
  <si>
    <t>Type d'activité</t>
  </si>
  <si>
    <r>
      <t xml:space="preserve">Nom de l'événement
</t>
    </r>
    <r>
      <rPr>
        <sz val="11"/>
        <color theme="0"/>
        <rFont val="Arial"/>
        <family val="2"/>
      </rPr>
      <t>(le cas échéant)</t>
    </r>
  </si>
  <si>
    <t>Mois/année ou Période de temps</t>
  </si>
  <si>
    <t xml:space="preserve">Au besoin, regroupez les programmes ou activités similaires. </t>
  </si>
  <si>
    <t>Exemples d'activités à inclure : projection/visionnement d'œuvres, présentation, lecture, représentation d'artistes lors d'événements, résidence, vitrine, recherche, atelier pour artistes professionnels, etc.</t>
  </si>
  <si>
    <r>
      <t xml:space="preserve">Fournissez une liste représentative de vos services, activités de soutien, événements publics et de votre programmation connexe que vous avez livrés lors des 2 dernières années et de l'année en cours. Fournissez des détails concernant vos plans futurs, autant que vous les connaissez. </t>
    </r>
    <r>
      <rPr>
        <sz val="11"/>
        <color theme="1"/>
        <rFont val="Arial"/>
        <family val="2"/>
      </rPr>
      <t>La première année devrait être solide. Cependant, il est possible que, plus les années visées sont lointaines, moins vous aurez de détails à offrir.</t>
    </r>
  </si>
  <si>
    <t>Services, activités de soutien, événements publics et programmation connexe</t>
  </si>
  <si>
    <t xml:space="preserve">Données réelles, 1er exercice </t>
  </si>
  <si>
    <r>
      <t xml:space="preserve">2e mise à jour, 1er exercise, 
</t>
    </r>
    <r>
      <rPr>
        <sz val="11"/>
        <color theme="1"/>
        <rFont val="Arial"/>
        <family val="2"/>
      </rPr>
      <t>au besoin</t>
    </r>
  </si>
  <si>
    <r>
      <t xml:space="preserve">1re mise à jour, 1er exercice, 
</t>
    </r>
    <r>
      <rPr>
        <sz val="11"/>
        <color theme="1"/>
        <rFont val="Arial"/>
        <family val="2"/>
      </rPr>
      <t>au besoin</t>
    </r>
  </si>
  <si>
    <t xml:space="preserve">Promotion et marketing </t>
  </si>
  <si>
    <t>Vos données dans les lignes ci-dessous sont transmises à partir de votre budget précédent. Vous pouvez les modifier si nécessaire.</t>
  </si>
  <si>
    <r>
      <t xml:space="preserve">2e mise à jour, 1er exercise, 
</t>
    </r>
    <r>
      <rPr>
        <sz val="10"/>
        <color theme="1"/>
        <rFont val="Arial"/>
        <family val="2"/>
      </rPr>
      <t>au besoin</t>
    </r>
  </si>
  <si>
    <r>
      <t xml:space="preserve">1re mise à jour, 1er exercice, 
</t>
    </r>
    <r>
      <rPr>
        <sz val="10"/>
        <color theme="1"/>
        <rFont val="Arial"/>
        <family val="2"/>
      </rPr>
      <t>au besoin</t>
    </r>
  </si>
  <si>
    <t>Appuyer la pratique artistique : Innovation et développement du secteur - Subventions  composites (Mise à jour Année 1)</t>
  </si>
  <si>
    <t xml:space="preserve">Données réelles, 1er et 2e exercices </t>
  </si>
  <si>
    <t xml:space="preserve">Données réelles, 2e exercice </t>
  </si>
  <si>
    <r>
      <t xml:space="preserve">3e mise à jour, 2e exercice, 
</t>
    </r>
    <r>
      <rPr>
        <sz val="11"/>
        <color theme="1"/>
        <rFont val="Arial"/>
        <family val="2"/>
      </rPr>
      <t>au besoin</t>
    </r>
  </si>
  <si>
    <r>
      <t xml:space="preserve">2e mise à jour, 2e exercice, 
</t>
    </r>
    <r>
      <rPr>
        <sz val="11"/>
        <color theme="1"/>
        <rFont val="Arial"/>
        <family val="2"/>
      </rPr>
      <t>au besoin</t>
    </r>
  </si>
  <si>
    <r>
      <t xml:space="preserve">1re mise à jour, 2e exercice, 
</t>
    </r>
    <r>
      <rPr>
        <sz val="11"/>
        <color theme="1"/>
        <rFont val="Arial"/>
        <family val="2"/>
      </rPr>
      <t>au besoin</t>
    </r>
  </si>
  <si>
    <t xml:space="preserve">Budget, 2e exercice </t>
  </si>
  <si>
    <t>Frais de déplacement et de transport (veuillez préciser dans les notes au budget)</t>
  </si>
  <si>
    <r>
      <t xml:space="preserve">3e mise à jour, 2e exercice, 
</t>
    </r>
    <r>
      <rPr>
        <sz val="10"/>
        <color theme="1"/>
        <rFont val="Arial"/>
        <family val="2"/>
      </rPr>
      <t>au besoin</t>
    </r>
  </si>
  <si>
    <r>
      <t xml:space="preserve">2e mise à jour, 2e exercice, 
</t>
    </r>
    <r>
      <rPr>
        <sz val="10"/>
        <color theme="1"/>
        <rFont val="Arial"/>
        <family val="2"/>
      </rPr>
      <t>au besoin</t>
    </r>
  </si>
  <si>
    <r>
      <t xml:space="preserve">1re mise à jour, 2e exercice, 
</t>
    </r>
    <r>
      <rPr>
        <sz val="10"/>
        <color theme="1"/>
        <rFont val="Arial"/>
        <family val="2"/>
      </rPr>
      <t>au besoin</t>
    </r>
  </si>
  <si>
    <r>
      <t xml:space="preserve">Budget, 2e exercice 
</t>
    </r>
    <r>
      <rPr>
        <sz val="10"/>
        <color theme="1"/>
        <rFont val="Arial"/>
        <family val="2"/>
      </rPr>
      <t>(s’il y a lieu)</t>
    </r>
  </si>
  <si>
    <t>Appuyer la pratique artistique : Innovation et développement du secteur - Subventions  composites (Mise à jour Année 2)</t>
  </si>
  <si>
    <t xml:space="preserve">Données réelles, 1er, 2e, et 3e exercices </t>
  </si>
  <si>
    <t xml:space="preserve">Données réelles, 3e exercice </t>
  </si>
  <si>
    <r>
      <t xml:space="preserve">3me mise à jour, 3e exercice, 
</t>
    </r>
    <r>
      <rPr>
        <sz val="11"/>
        <color theme="1"/>
        <rFont val="Arial"/>
        <family val="2"/>
      </rPr>
      <t>au besoin</t>
    </r>
  </si>
  <si>
    <r>
      <t xml:space="preserve">2me mise à jour, 3e exercice, 
</t>
    </r>
    <r>
      <rPr>
        <sz val="11"/>
        <color theme="1"/>
        <rFont val="Arial"/>
        <family val="2"/>
      </rPr>
      <t>au besoin</t>
    </r>
  </si>
  <si>
    <r>
      <t xml:space="preserve">1re mise à jour, 3e exercice, 
</t>
    </r>
    <r>
      <rPr>
        <sz val="11"/>
        <color theme="1"/>
        <rFont val="Arial"/>
        <family val="2"/>
      </rPr>
      <t>au besoin</t>
    </r>
  </si>
  <si>
    <t/>
  </si>
  <si>
    <t>Frais de déplacement et de transport</t>
  </si>
  <si>
    <t>Appuyer la pratique artistique : Innovation et développement du secteur - Subventions  composites (Mise à jour Année 3)</t>
  </si>
  <si>
    <r>
      <t xml:space="preserve">« </t>
    </r>
    <r>
      <rPr>
        <b/>
        <sz val="11"/>
        <rFont val="Arial"/>
        <family val="2"/>
      </rPr>
      <t>Dernier exercice financier</t>
    </r>
    <r>
      <rPr>
        <sz val="11"/>
        <rFont val="Arial"/>
        <family val="2"/>
      </rPr>
      <t xml:space="preserve"> » et « </t>
    </r>
    <r>
      <rPr>
        <b/>
        <sz val="11"/>
        <rFont val="Arial"/>
        <family val="2"/>
      </rPr>
      <t>Avant-dernier exercice financier</t>
    </r>
    <r>
      <rPr>
        <sz val="11"/>
        <rFont val="Arial"/>
        <family val="2"/>
      </rPr>
      <t xml:space="preserve"> » : portent sur les 2 dernières années complétées qui précèdent l'année en cours.</t>
    </r>
  </si>
  <si>
    <r>
      <t xml:space="preserve">« </t>
    </r>
    <r>
      <rPr>
        <b/>
        <sz val="11"/>
        <rFont val="Arial"/>
        <family val="2"/>
      </rPr>
      <t>Exercice financier en cours</t>
    </r>
    <r>
      <rPr>
        <sz val="11"/>
        <rFont val="Arial"/>
        <family val="2"/>
      </rPr>
      <t xml:space="preserve"> » : porte sur les activités qui ont lieu au cours de l'exercice financier de votre organisme qui précède l'exercice financier visé par la demande. Habituellement, ceci coïncide avec l'année où vous présentez votre demande. </t>
    </r>
  </si>
  <si>
    <r>
      <rPr>
        <sz val="11"/>
        <rFont val="Calibri"/>
        <family val="2"/>
      </rPr>
      <t>«</t>
    </r>
    <r>
      <rPr>
        <sz val="11"/>
        <rFont val="Arial"/>
        <family val="2"/>
      </rPr>
      <t xml:space="preserve"> </t>
    </r>
    <r>
      <rPr>
        <b/>
        <sz val="11"/>
        <rFont val="Arial"/>
        <family val="2"/>
      </rPr>
      <t>Exercice financier visé par la demande</t>
    </r>
    <r>
      <rPr>
        <sz val="11"/>
        <rFont val="Arial"/>
        <family val="2"/>
      </rPr>
      <t xml:space="preserve"> </t>
    </r>
    <r>
      <rPr>
        <sz val="11"/>
        <rFont val="Calibri"/>
        <family val="2"/>
      </rPr>
      <t>»</t>
    </r>
    <r>
      <rPr>
        <sz val="11"/>
        <rFont val="Arial"/>
        <family val="2"/>
      </rPr>
      <t xml:space="preserve"> : porte sur les activités qui ont lieu lors de l'exercice financier de votre organisme pour lequel vous demandez un appui. </t>
    </r>
  </si>
  <si>
    <t>Comment harmoniser votre exercice financier avec l'exercice financier visé par la demande</t>
  </si>
  <si>
    <r>
      <t xml:space="preserve">Lorsque votre projet sera terminé, et que vous soumettrez votre rapport final, vous utiliserez la colonne </t>
    </r>
    <r>
      <rPr>
        <sz val="11"/>
        <rFont val="Calibri"/>
        <family val="2"/>
      </rPr>
      <t>«</t>
    </r>
    <r>
      <rPr>
        <sz val="11"/>
        <rFont val="Arial"/>
        <family val="2"/>
      </rPr>
      <t xml:space="preserve"> Exercice financier visé par la demande - Données réelles </t>
    </r>
    <r>
      <rPr>
        <sz val="11"/>
        <rFont val="Calibri"/>
        <family val="2"/>
      </rPr>
      <t>»</t>
    </r>
    <r>
      <rPr>
        <sz val="11"/>
        <rFont val="Arial"/>
        <family val="2"/>
      </rPr>
      <t xml:space="preserve">. Vous aurez également la possibilité d'utiliser la colonne </t>
    </r>
    <r>
      <rPr>
        <sz val="11"/>
        <rFont val="Calibri"/>
        <family val="2"/>
      </rPr>
      <t>«</t>
    </r>
    <r>
      <rPr>
        <sz val="11"/>
        <rFont val="Arial"/>
        <family val="2"/>
      </rPr>
      <t xml:space="preserve"> Exercice financier en cours - Données réelles (facultatif) </t>
    </r>
    <r>
      <rPr>
        <sz val="11"/>
        <rFont val="Calibri"/>
        <family val="2"/>
      </rPr>
      <t>»</t>
    </r>
    <r>
      <rPr>
        <sz val="11"/>
        <rFont val="Arial"/>
        <family val="2"/>
      </rPr>
      <t>, afin de fournir les données réelles pour l'année qui, au moment de la soumission de votre demande, était votre exercice financier en cours</t>
    </r>
    <r>
      <rPr>
        <sz val="11"/>
        <rFont val="Calibri"/>
        <family val="2"/>
      </rPr>
      <t>.</t>
    </r>
  </si>
  <si>
    <r>
      <t xml:space="preserve"> - Veuillez inscrire à la ligne </t>
    </r>
    <r>
      <rPr>
        <sz val="11"/>
        <color theme="3"/>
        <rFont val="Arial"/>
        <family val="2"/>
      </rPr>
      <t>20</t>
    </r>
    <r>
      <rPr>
        <sz val="11"/>
        <rFont val="Arial"/>
        <family val="2"/>
      </rPr>
      <t xml:space="preserve"> de l'onglet « </t>
    </r>
    <r>
      <rPr>
        <sz val="11"/>
        <color theme="3"/>
        <rFont val="Arial"/>
        <family val="2"/>
      </rPr>
      <t>J Budget Projets de livres</t>
    </r>
    <r>
      <rPr>
        <sz val="11"/>
        <rFont val="Arial"/>
        <family val="2"/>
      </rPr>
      <t xml:space="preserve"> », à la ligne </t>
    </r>
    <r>
      <rPr>
        <sz val="11"/>
        <color theme="3"/>
        <rFont val="Arial"/>
        <family val="2"/>
      </rPr>
      <t>17</t>
    </r>
    <r>
      <rPr>
        <sz val="11"/>
        <rFont val="Arial"/>
        <family val="2"/>
      </rPr>
      <t xml:space="preserve"> de l'onglet « </t>
    </r>
    <r>
      <rPr>
        <sz val="11"/>
        <color theme="3"/>
        <rFont val="Arial"/>
        <family val="2"/>
      </rPr>
      <t>K Budget Revues électroniques</t>
    </r>
    <r>
      <rPr>
        <sz val="11"/>
        <rFont val="Arial"/>
        <family val="2"/>
      </rPr>
      <t xml:space="preserve"> », ou à la ligne </t>
    </r>
    <r>
      <rPr>
        <sz val="11"/>
        <color theme="3"/>
        <rFont val="Arial"/>
        <family val="2"/>
      </rPr>
      <t>19</t>
    </r>
    <r>
      <rPr>
        <sz val="11"/>
        <rFont val="Arial"/>
        <family val="2"/>
      </rPr>
      <t xml:space="preserve"> de l'onglet « </t>
    </r>
    <r>
      <rPr>
        <sz val="11"/>
        <color theme="3"/>
        <rFont val="Arial"/>
        <family val="2"/>
      </rPr>
      <t>L Budget Revues imprimées</t>
    </r>
    <r>
      <rPr>
        <sz val="11"/>
        <rFont val="Arial"/>
        <family val="2"/>
      </rPr>
      <t xml:space="preserve"> », le montant du Soutien à l'accès aux services.</t>
    </r>
  </si>
  <si>
    <r>
      <t xml:space="preserve"> - Veuillez inscrire à la ligne </t>
    </r>
    <r>
      <rPr>
        <sz val="11"/>
        <color theme="3"/>
        <rFont val="Arial"/>
        <family val="2"/>
      </rPr>
      <t>44</t>
    </r>
    <r>
      <rPr>
        <sz val="11"/>
        <rFont val="Arial"/>
        <family val="2"/>
      </rPr>
      <t xml:space="preserve"> de l'onglet « </t>
    </r>
    <r>
      <rPr>
        <sz val="11"/>
        <color theme="3"/>
        <rFont val="Arial"/>
        <family val="2"/>
      </rPr>
      <t>J Budget Projets de livres</t>
    </r>
    <r>
      <rPr>
        <sz val="11"/>
        <rFont val="Arial"/>
        <family val="2"/>
      </rPr>
      <t xml:space="preserve"> », à la ligne </t>
    </r>
    <r>
      <rPr>
        <sz val="11"/>
        <color theme="3"/>
        <rFont val="Arial"/>
        <family val="2"/>
      </rPr>
      <t>60</t>
    </r>
    <r>
      <rPr>
        <sz val="11"/>
        <rFont val="Arial"/>
        <family val="2"/>
      </rPr>
      <t xml:space="preserve"> de l'onglet « </t>
    </r>
    <r>
      <rPr>
        <sz val="11"/>
        <color theme="3"/>
        <rFont val="Arial"/>
        <family val="2"/>
      </rPr>
      <t>K Budget Revues électroniques</t>
    </r>
    <r>
      <rPr>
        <sz val="11"/>
        <rFont val="Arial"/>
        <family val="2"/>
      </rPr>
      <t xml:space="preserve"> », ou à la ligne </t>
    </r>
    <r>
      <rPr>
        <sz val="11"/>
        <color theme="3"/>
        <rFont val="Arial"/>
        <family val="2"/>
      </rPr>
      <t>57</t>
    </r>
    <r>
      <rPr>
        <sz val="11"/>
        <rFont val="Arial"/>
        <family val="2"/>
      </rPr>
      <t xml:space="preserve"> de l'onglet « </t>
    </r>
    <r>
      <rPr>
        <sz val="11"/>
        <color theme="3"/>
        <rFont val="Arial"/>
        <family val="2"/>
      </rPr>
      <t>L Budget Revues imprimées</t>
    </r>
    <r>
      <rPr>
        <sz val="11"/>
        <rFont val="Arial"/>
        <family val="2"/>
      </rPr>
      <t xml:space="preserve"> », les coûts liés aux mesures de soutien et aux services nécessaires aux écrivains sourds ou handicapés qui participent aux activités. </t>
    </r>
  </si>
  <si>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</si>
  <si>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t xml:space="preserve"> - Les revues électroniques et les revues imprimées doivent consulter les définitions des termes qui se trouvent plus bas sur leur formulaire financier. </t>
  </si>
  <si>
    <r>
      <t xml:space="preserve">2. Complétez les onglets « </t>
    </r>
    <r>
      <rPr>
        <sz val="11"/>
        <color theme="3"/>
        <rFont val="Arial"/>
        <family val="2"/>
      </rPr>
      <t>J Budget Livres</t>
    </r>
    <r>
      <rPr>
        <sz val="11"/>
        <color theme="1"/>
        <rFont val="Arial"/>
        <family val="2"/>
      </rPr>
      <t xml:space="preserve"> », « </t>
    </r>
    <r>
      <rPr>
        <sz val="11"/>
        <color theme="3"/>
        <rFont val="Arial"/>
        <family val="2"/>
      </rPr>
      <t>K Budget Revues électroniques</t>
    </r>
    <r>
      <rPr>
        <sz val="11"/>
        <color theme="1"/>
        <rFont val="Arial"/>
        <family val="2"/>
      </rPr>
      <t xml:space="preserve"> » ou « </t>
    </r>
    <r>
      <rPr>
        <sz val="11"/>
        <color theme="3"/>
        <rFont val="Arial"/>
        <family val="2"/>
      </rPr>
      <t>L Budget Revues imprimées</t>
    </r>
    <r>
      <rPr>
        <sz val="11"/>
        <color theme="1"/>
        <rFont val="Arial"/>
        <family val="2"/>
      </rPr>
      <t xml:space="preserve"> », selon les activités incluses dans votre projet.</t>
    </r>
  </si>
  <si>
    <r>
      <t xml:space="preserve">Les éditeurs de livres et de revues doivent consulter les onglets </t>
    </r>
    <r>
      <rPr>
        <sz val="11"/>
        <color theme="3"/>
        <rFont val="Arial"/>
        <family val="2"/>
      </rPr>
      <t>« I Instructions - éditeurs », « J Budget Projets de livres », « K Budget Revues électroniques », et « L Budget Revues imprimées ».</t>
    </r>
  </si>
  <si>
    <t>Veuillez noter qu'au bas de la page se trouvent plusieurs onglets :</t>
  </si>
  <si>
    <r>
      <t xml:space="preserve">Tout autre type d'organisme doit plutôt consulter l'onglet « </t>
    </r>
    <r>
      <rPr>
        <b/>
        <sz val="11"/>
        <color theme="3"/>
        <rFont val="Arial"/>
        <family val="2"/>
      </rPr>
      <t>C COMP Instructions</t>
    </r>
    <r>
      <rPr>
        <b/>
        <sz val="11"/>
        <rFont val="Arial"/>
        <family val="2"/>
      </rPr>
      <t xml:space="preserve"> » pour les instructions de subventions composites.</t>
    </r>
  </si>
  <si>
    <r>
      <t xml:space="preserve">Tout autre type d'organisme doit plutôt consulter l'onglet « </t>
    </r>
    <r>
      <rPr>
        <b/>
        <sz val="11"/>
        <color theme="3"/>
        <rFont val="Arial"/>
        <family val="2"/>
      </rPr>
      <t>A PROJ Instructions</t>
    </r>
    <r>
      <rPr>
        <b/>
        <sz val="11"/>
        <rFont val="Arial"/>
        <family val="2"/>
      </rPr>
      <t xml:space="preserve"> » pour les instructions de subventions de projets.</t>
    </r>
  </si>
  <si>
    <t>Instructions pour remplir les documents « Budgets »</t>
  </si>
  <si>
    <t>Appuyer la pratique artistique : Innovation et développement du secteur (éditeurs)</t>
  </si>
  <si>
    <t>Excédent (déficit) cumulé</t>
  </si>
  <si>
    <t>Total du passif à court et long terme</t>
  </si>
  <si>
    <t xml:space="preserve">Total des capitaux </t>
  </si>
  <si>
    <t>Total des actifs</t>
  </si>
  <si>
    <t>Excédent (déficit) net</t>
  </si>
  <si>
    <t>Transaction exceptionelle</t>
  </si>
  <si>
    <t>Impôt sur le revenu</t>
  </si>
  <si>
    <r>
      <t xml:space="preserve">Excédent ( déficit ) </t>
    </r>
    <r>
      <rPr>
        <sz val="11"/>
        <color theme="0"/>
        <rFont val="Arial"/>
        <family val="2"/>
      </rPr>
      <t xml:space="preserve">( Profits bruts moins frais d'exploitation totaux ) </t>
    </r>
  </si>
  <si>
    <t>Total des frais de fonctionnement</t>
  </si>
  <si>
    <t>Autres dépenses d'exploitation (y compris Coût d'accès: coûts reliés aux mesures de soutien et services pour écrivains sourds ou handicapés impliqués dans le projet)</t>
  </si>
  <si>
    <t>Marketing et promotion</t>
  </si>
  <si>
    <t>Frais de fonctionnement</t>
  </si>
  <si>
    <r>
      <t xml:space="preserve">Excédent brut </t>
    </r>
    <r>
      <rPr>
        <sz val="11"/>
        <color theme="0"/>
        <rFont val="Arial"/>
        <family val="2"/>
      </rPr>
      <t>( Total net des revenus moins coût total des ventes )</t>
    </r>
  </si>
  <si>
    <t>Coût total des ventes</t>
  </si>
  <si>
    <t>Redevances sur tous les titres</t>
  </si>
  <si>
    <t>Coût des ventes de tous les titres, à l'exception des redevances (y compris production, édition, impression et reliure)</t>
  </si>
  <si>
    <t>Coûts des ventes</t>
  </si>
  <si>
    <t>Total net des revenus</t>
  </si>
  <si>
    <t>Total des subventions et contributions</t>
  </si>
  <si>
    <t>Autres sources</t>
  </si>
  <si>
    <t>Autres gouvernements (par exemple, municipalités) et agences</t>
  </si>
  <si>
    <t>Gouvernements provinciaux ou territoriaux ou conseils des arts, y compris les crédits d'impôt</t>
  </si>
  <si>
    <t>Autres sources fédérales</t>
  </si>
  <si>
    <t>Fédération des sciences humaines</t>
  </si>
  <si>
    <t>Ministère du Patrimoine canadien (Fonds du livre du Canada)</t>
  </si>
  <si>
    <t>Autres subventions du Conseil des Arts du Canada</t>
  </si>
  <si>
    <t>Subvention pour cette demande</t>
  </si>
  <si>
    <t>Subventions / aide financière non remboursable provenant des sources suivantes</t>
  </si>
  <si>
    <t>Total des recettes de fonctionnement</t>
  </si>
  <si>
    <t>Autres revenus, tels que les intérêts (précisez)</t>
  </si>
  <si>
    <t>Autres revenus nets d'édition</t>
  </si>
  <si>
    <t>Ventes nettes d'autres titres d'auteurs canadiens, propre impression</t>
  </si>
  <si>
    <t>Ventes nettes de titres admissibles au financement du Conseil des Arts du Canada</t>
  </si>
  <si>
    <t>Recettes de fonctionnement</t>
  </si>
  <si>
    <t xml:space="preserve">Date : </t>
  </si>
  <si>
    <t>Année de la demande
Données réelles</t>
  </si>
  <si>
    <r>
      <t xml:space="preserve">Exercice financier 
en cours
Données réelles
</t>
    </r>
    <r>
      <rPr>
        <sz val="11"/>
        <rFont val="Arial"/>
        <family val="2"/>
      </rPr>
      <t>(facultatif)</t>
    </r>
  </si>
  <si>
    <t>Exercice financier visé par la demande
Données projetées</t>
  </si>
  <si>
    <t>Exercice financier 
en cours
Données projetées</t>
  </si>
  <si>
    <t>Dernier exercice financier
Données réelles</t>
  </si>
  <si>
    <t>Avant-dernier exercice financier
Données réelles</t>
  </si>
  <si>
    <t>Pour votre rapport final</t>
  </si>
  <si>
    <t>Sommaire financier</t>
  </si>
  <si>
    <t>Appuyer la pratique artistique : Innovation et développement du secteur - Projets de livres</t>
  </si>
  <si>
    <t>Fournissez des détails sur tout investissement, intérêts ou avances versées à des filiales ou à des sociétés apparentées.</t>
  </si>
  <si>
    <t>Filiales et sociétés apparentées</t>
  </si>
  <si>
    <t>Actif = Passif + Actifs nets, ou Capitaux propres</t>
  </si>
  <si>
    <t>Remarque :</t>
  </si>
  <si>
    <t>Incluez les actifs nets, c’est-à-dire le capital-actions émis et payé, les surplus d’apports et les excédents non répartis.</t>
  </si>
  <si>
    <t>Total des actifs nets, ou capitaux propres</t>
  </si>
  <si>
    <t>Incluez le total des passifs à court terme et à long terme (montant à payer aux actionnaires et dettes à long terme, par exemple).</t>
  </si>
  <si>
    <t>Total du passif</t>
  </si>
  <si>
    <t>Incluez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</si>
  <si>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Total des passifs courants</t>
  </si>
  <si>
    <t>Incluez le total des actifs courants, des immobilisations et des autres actifs (investissements ou actifs incorporels, par exemple).</t>
  </si>
  <si>
    <t>Total de l’actif</t>
  </si>
  <si>
    <t>Incluez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</si>
  <si>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Total des actifs courants</t>
  </si>
  <si>
    <t>Ne remplissez que les colonnes des exercices financiers pour lesquels des états financiers ont été joints. N’inscrivez rien pour les exercices courant et prévisionnel. La section bilan doit être remplie pour refléter la situation financière de l’ensemble de votre organisme même si les sections revenus et dépenses se rapportent uniquement à votre périodique.</t>
  </si>
  <si>
    <t>Bilan</t>
  </si>
  <si>
    <t xml:space="preserve">Indiquez les retraitements comptables ayant une incidence directe sur votre excédent (déficit) d’exercice. </t>
  </si>
  <si>
    <t>Rajustements des exercices antérieurs (inscrire un nombre absolu comme valeur négative (-), le cas échéant)</t>
  </si>
  <si>
    <t>Déduisez les éléments suivants de l’excédent (perte) : moins-value, remise de dette, gain (perte) sur devises étrangères et sur investissements, et vente de biens en capital, etc.</t>
  </si>
  <si>
    <t>Déduction de l’excédent (perte) avant impôts sur l’excédent et postes extraordinaires</t>
  </si>
  <si>
    <t xml:space="preserve">Indiquez tous les autres revenus, incluant les contributions de l’organisme lié ou apparenté, et les subventions de stabilisation. </t>
  </si>
  <si>
    <t>Dans la présente demande, il faut déclarer toute aide financière gouvernementale — notamment fédérale, provinciale et municipale — à titre de revenus. Si des subventions et des contributions figurent dans vos états financiers pour compenser des coûts des ventes ou des frais d’exploitation, vous devez les transférer dans la présente section de votre demande et faire les rajustements pertinents correspondants. De même, tous les crédits d’impôt doivent être inscrits dans cette section à titre de revenus.</t>
  </si>
  <si>
    <t>Indiquez les subventions reçues de fondations privées ainsi que les commandites en biens et services si elles sont constatées dans les états financiers.</t>
  </si>
  <si>
    <t>Les pourcentages des composantes de la catégorie revenus sont calculés en fonction du montant total des revenus.
Les pourcentages des composantes de la catégorie dépenses sont calculés en fonction du montant total des dépenses.</t>
  </si>
  <si>
    <t>Postes extraordinaires (ligne 75)</t>
  </si>
  <si>
    <t>Autres revenus (ligne 26)</t>
  </si>
  <si>
    <t>Autres revenus du secteur public (ligne 24)</t>
  </si>
  <si>
    <t>Autres revenus du secteur privé (ligne 13)</t>
  </si>
  <si>
    <t>Autres revenus gagnés (ligne 6)</t>
  </si>
  <si>
    <t>Détails, le cas échéant</t>
  </si>
  <si>
    <t xml:space="preserve">Filiales et sociétés apparentées </t>
  </si>
  <si>
    <r>
      <t xml:space="preserve">Bilan (Information tirée des états financiers — données réelles seulement)
</t>
    </r>
    <r>
      <rPr>
        <sz val="11"/>
        <color theme="1"/>
        <rFont val="Arial"/>
        <family val="2"/>
      </rPr>
      <t>La section bilan doit être remplie pour refléter la situation financière de l’ensemble de votre organisme même si les sections revenus et dépenses se rapportent uniquement à votre périodique. Voir instructions ci-dessous.</t>
    </r>
  </si>
  <si>
    <t>Excédent (Déficit) accumulé à la fin de l'exercice</t>
  </si>
  <si>
    <t>Rajustements des exercices antérieurs (saisir une valeur négative, le cas échéant). Voir instructions ci-dessous.</t>
  </si>
  <si>
    <t>Dividendes déclarés et retraits (saisir un nombre absolu négatif (–) le cas échéant)</t>
  </si>
  <si>
    <t>Excédent (déficit) de l’exercice — obtenu à la ligne 76</t>
  </si>
  <si>
    <t>Excédent (déficit) accumulé en début d’exercice</t>
  </si>
  <si>
    <t>Excédent (Déficit) de l'exercice</t>
  </si>
  <si>
    <t>Postes extraordinaires (précisez — voir ligne 94)</t>
  </si>
  <si>
    <t>Impôt sur l’excédent</t>
  </si>
  <si>
    <t>Déduction de l’excédent (perte) avant impôt sur l’excédent et postes extraordinaires (saisir une valeur négative, le cas échéant). 
Voir instructions ci-dessous.</t>
  </si>
  <si>
    <t>Excédent (déficit) = revenus – dépenses</t>
  </si>
  <si>
    <t>Total des dépénses</t>
  </si>
  <si>
    <t>Total des frais généraux</t>
  </si>
  <si>
    <t xml:space="preserve">Autres frais généraux </t>
  </si>
  <si>
    <t>Amortissement</t>
  </si>
  <si>
    <t>Télécommunications</t>
  </si>
  <si>
    <t>Fournitures de bureau et petits appareils</t>
  </si>
  <si>
    <t>Coûts d’occupation (loyer, hypothèque)</t>
  </si>
  <si>
    <t>Dépenses de collecte de fonds (brutes)</t>
  </si>
  <si>
    <t>Perfectionnement professionnel du personnel</t>
  </si>
  <si>
    <t>Valeur du travail bénévole</t>
  </si>
  <si>
    <t>Coût d'accès: coûts reliés aux mesures de soutien et services pour écrivains sourds ou handicapés impliqués dans le projet</t>
  </si>
  <si>
    <t>Avantages sociaux</t>
  </si>
  <si>
    <t>Salaires du personnel et contrats</t>
  </si>
  <si>
    <t>Frais généraux</t>
  </si>
  <si>
    <t>Total des frais de promotion et de publicité</t>
  </si>
  <si>
    <t>Droit d’adhésion et d’inscription, et promotion des numéros</t>
  </si>
  <si>
    <t xml:space="preserve">Échange de publicité </t>
  </si>
  <si>
    <t>Frais de publicité</t>
  </si>
  <si>
    <t>Promotion et publicité</t>
  </si>
  <si>
    <t>Total des coûts des ventes</t>
  </si>
  <si>
    <t>Total des coûts de diffusion</t>
  </si>
  <si>
    <t>Frais de transactions</t>
  </si>
  <si>
    <t>Serveur — frais du service d’accès Internet</t>
  </si>
  <si>
    <t>Sécurité ou certificats relatifs aux transactions en ligne</t>
  </si>
  <si>
    <t>Enregistrement du nom de domaine</t>
  </si>
  <si>
    <t>Diffusion</t>
  </si>
  <si>
    <t>Total des coûts de production</t>
  </si>
  <si>
    <t>Éléments interactifs de multimédia</t>
  </si>
  <si>
    <t>Conversion des images et des graphiques</t>
  </si>
  <si>
    <t>Programmation</t>
  </si>
  <si>
    <t>Web et commerce électronique</t>
  </si>
  <si>
    <t>Web et maquette</t>
  </si>
  <si>
    <t>Mise en page et conception d’un site</t>
  </si>
  <si>
    <t>Composition</t>
  </si>
  <si>
    <t>Total des coûts de rédaction</t>
  </si>
  <si>
    <t>Illustrations et photos, droits de reproduction</t>
  </si>
  <si>
    <t>Cachets aux collaborateurs</t>
  </si>
  <si>
    <t>Cachets aux auteurs</t>
  </si>
  <si>
    <t>Dépenses et salaires liés à la rédaction</t>
  </si>
  <si>
    <t>Rédaction</t>
  </si>
  <si>
    <t>Dépenses</t>
  </si>
  <si>
    <t>Autres revenus (précisez — voir ligne 93)
Voir instructions ci-dessous.</t>
  </si>
  <si>
    <t>Total des revenus du secteur public</t>
  </si>
  <si>
    <t>Autres revenus du secteur public (précisez — voir ligne 92)</t>
  </si>
  <si>
    <t>Subventions de programmes d’emploi</t>
  </si>
  <si>
    <t>Subventions municipales ou regionales</t>
  </si>
  <si>
    <t>Subventions provinciales ou territoriales</t>
  </si>
  <si>
    <t>Autres subventions fédérales</t>
  </si>
  <si>
    <t xml:space="preserve">Fonds du Canada pour les périodiques </t>
  </si>
  <si>
    <t xml:space="preserve">Aide à l’édition savante du CRSHC </t>
  </si>
  <si>
    <t>Revenus du secteur public (voir instructions ci-dessous)</t>
  </si>
  <si>
    <t>Total des revenus du secteur privé</t>
  </si>
  <si>
    <t>Autres revenus du secteur privé (précisez — voir ligne 91). Voir instructions ci-dessous.</t>
  </si>
  <si>
    <t>Travail bénévole</t>
  </si>
  <si>
    <t>Revenus de collectes de fonds (bruts)</t>
  </si>
  <si>
    <t>Dons d’entreprises</t>
  </si>
  <si>
    <t>Dons de particuliers</t>
  </si>
  <si>
    <t>Total des revenus gagnés</t>
  </si>
  <si>
    <t>Autres revenus gagnés (précisez — voir ligne 90)</t>
  </si>
  <si>
    <t>Redevances, droits de licence et droits de franchise</t>
  </si>
  <si>
    <t>Ventes de publicité</t>
  </si>
  <si>
    <t xml:space="preserve">Ventes de numéros à l’unité </t>
  </si>
  <si>
    <t>Ventes d’abonnements aux organismes</t>
  </si>
  <si>
    <t>Ventes d’abonnements aux particuliers</t>
  </si>
  <si>
    <t>Données financières - revues électroniques</t>
  </si>
  <si>
    <t>Taux de rebond</t>
  </si>
  <si>
    <t>Nombre annuel de pages consultées</t>
  </si>
  <si>
    <t>Nombre annuel de visites</t>
  </si>
  <si>
    <t>Précisez par numéro ou par mois :</t>
  </si>
  <si>
    <t>Nombre de visites</t>
  </si>
  <si>
    <t>Nombre d’inscrits sur la liste de distribution (courriels)</t>
  </si>
  <si>
    <t>Nombre d’abonnés payants par numéro (à la fin de l’exercice)</t>
  </si>
  <si>
    <t>Prix de l’abonnement annuel pour les organismes</t>
  </si>
  <si>
    <t>Prix de l’abonnement annuel pour les particuliers</t>
  </si>
  <si>
    <t>Nombre de pages (en format HTML, .asp, PDF ou autre) pour l’exercice</t>
  </si>
  <si>
    <t>Nombre de numéros publiés</t>
  </si>
  <si>
    <t>% d'auteurs étrangers</t>
  </si>
  <si>
    <t>% d'auteurs canadiens</t>
  </si>
  <si>
    <t>Précisez les langues :</t>
  </si>
  <si>
    <t>% du contenu en d’autres langues</t>
  </si>
  <si>
    <t>% du contenu en langue française</t>
  </si>
  <si>
    <t>% du contenu en langue anglaise</t>
  </si>
  <si>
    <t>Données sur le tirage et la publication - revues électroniques</t>
  </si>
  <si>
    <t>(Remarque : Les renseignements inscrits dans les deux premières colonnes devraient correspondre aux chiffres indiqués dans les états financiers joints à cette demande.)</t>
  </si>
  <si>
    <t>(Voir la définition des termes au bas du formulaire de demande, ainsi que les instructions au bas de cette page avant de remplir ce formulaire.)</t>
  </si>
  <si>
    <t>Appuyer la pratique artistique : Innovation et développement du secteur - Revues électroniques</t>
  </si>
  <si>
    <t>Déduisez les éléments suivants de l’excédent (perte) : moins-value, remise de dette, gain (perte) sur devises étrangères et sur investissements, vente de biens en capital, etc.</t>
  </si>
  <si>
    <t>Postes extraordinaires (ligne 72)</t>
  </si>
  <si>
    <t>Autres revenus (ligne 28)</t>
  </si>
  <si>
    <t>Autres revenus du secteur public (ligne 26)</t>
  </si>
  <si>
    <t>Autres revenus du secteur privé (ligne 15)</t>
  </si>
  <si>
    <t>Autres revenus gagnés (ligne 8)</t>
  </si>
  <si>
    <r>
      <t xml:space="preserve">Bilan (Information tirée des états financiers — données réelles seulement)
</t>
    </r>
    <r>
      <rPr>
        <sz val="11"/>
        <rFont val="Arial"/>
        <family val="2"/>
      </rPr>
      <t>La section bilan doit être remplie pour refléter la situation financière de l’ensemble de votre organisme même si les sections revenus et dépenses se rapportent uniquement à votre périodique. Voir instructions ci-dessous.</t>
    </r>
  </si>
  <si>
    <t>Excédent (déficit) de l’exercice — obtenu à la ligne 73</t>
  </si>
  <si>
    <t>Postes extraordinaires (précisez — voir ligne 91)</t>
  </si>
  <si>
    <t>Total des dépenses</t>
  </si>
  <si>
    <t>Envoi et manutention</t>
  </si>
  <si>
    <t>Affranchissement</t>
  </si>
  <si>
    <t>Coûts de production liés à la version numérique</t>
  </si>
  <si>
    <t>Impression et reliure</t>
  </si>
  <si>
    <t>Préimpression</t>
  </si>
  <si>
    <r>
      <t xml:space="preserve">Autres revenus (précisez — voir ligne 90)
</t>
    </r>
    <r>
      <rPr>
        <sz val="11"/>
        <color theme="1"/>
        <rFont val="Arial"/>
        <family val="2"/>
      </rPr>
      <t>Voir instructions ci-dessous.</t>
    </r>
  </si>
  <si>
    <t>Autres revenus du secteur public (précisez — voir ligne 89)</t>
  </si>
  <si>
    <t>Autres revenus du secteur privé (précisez — voir ligne 88). Voir instructions ci-dessous.</t>
  </si>
  <si>
    <t>Revenus de collecte de fonds (bruts)</t>
  </si>
  <si>
    <t>Autres revenus gagnés (précisez — voir ligne 87)</t>
  </si>
  <si>
    <t>Droits d’auteur, de reproduction et redevances</t>
  </si>
  <si>
    <t>Ventes de numéros, version électronique</t>
  </si>
  <si>
    <t xml:space="preserve">Ventes d’abonnements électroniques </t>
  </si>
  <si>
    <t>Ventes de numéros à l’unité (en kiosque ou non)</t>
  </si>
  <si>
    <t xml:space="preserve">Données financières - revues imprimées  </t>
  </si>
  <si>
    <t>Pourcentage du tirage vendu</t>
  </si>
  <si>
    <t>Tirage (moyenne par numéro)</t>
  </si>
  <si>
    <t>Total des exemplaires non distribués (moyenne par numéro)</t>
  </si>
  <si>
    <t>Copies d’archives (moyenne par numéro)</t>
  </si>
  <si>
    <t>Exemplaires endommagés (moyenne par numéro)</t>
  </si>
  <si>
    <t>Retours (moyenne par numéro)</t>
  </si>
  <si>
    <t>Exemplaires non distribués</t>
  </si>
  <si>
    <t>Total de la diffusion non payante (moyenne par numéro)</t>
  </si>
  <si>
    <t>Exemplaires gratuits (moyenne par numéro)</t>
  </si>
  <si>
    <t>Diffusion contrôlée (moyenne par numéro)</t>
  </si>
  <si>
    <t>Diffusion non payante</t>
  </si>
  <si>
    <t>Total de la diffusion électronique (moyenne par numéro)</t>
  </si>
  <si>
    <t xml:space="preserve">Nombre de ventes par numéro, version électronique (moyenne par numéro) </t>
  </si>
  <si>
    <t>Nombre d’abonnés par numéro, version électronique (moyenne par numéro)</t>
  </si>
  <si>
    <t xml:space="preserve">Diffusion électronique (par Zinio et iTunes, par exemple). N’incluez pas les abonnements offerts gratuitement.        
</t>
  </si>
  <si>
    <t>Total de la diffusion payante (moyenne par numéro)</t>
  </si>
  <si>
    <t>Nombre de ventes par numéro (moyenne par numéro)</t>
  </si>
  <si>
    <t>Diffusion payante</t>
  </si>
  <si>
    <t>Prix du numéro</t>
  </si>
  <si>
    <t>Nombre total de pages publicitaires vendues pendant l’exercice</t>
  </si>
  <si>
    <t>Nombre total de pages publiées pendant l’exercice (y compris la couverture)</t>
  </si>
  <si>
    <t>Nombre de numéros publiés par exercice</t>
  </si>
  <si>
    <t>Données sur le tirage et la publication - revues imprimées</t>
  </si>
  <si>
    <t>Appuyer la pratique artistique : Innovation et développement du secteur - Revues imprimées</t>
  </si>
  <si>
    <t>v.201704</t>
  </si>
  <si>
    <r>
      <t xml:space="preserve"> - Veuillez inscrire à la ligne </t>
    </r>
    <r>
      <rPr>
        <sz val="11"/>
        <color theme="3"/>
        <rFont val="Arial"/>
        <family val="2"/>
      </rPr>
      <t xml:space="preserve">78 </t>
    </r>
    <r>
      <rPr>
        <sz val="11"/>
        <color rgb="FF000000"/>
        <rFont val="Arial"/>
        <family val="2"/>
      </rPr>
      <t xml:space="preserve">de l'onglet « </t>
    </r>
    <r>
      <rPr>
        <sz val="11"/>
        <color theme="3"/>
        <rFont val="Arial"/>
        <family val="2"/>
      </rPr>
      <t>F/G/H COMP Mise à jour</t>
    </r>
    <r>
      <rPr>
        <sz val="11"/>
        <color rgb="FF000000"/>
        <rFont val="Arial"/>
        <family val="2"/>
      </rPr>
      <t xml:space="preserve"> » les coûts pour les services et mesures de soutien requis pour que les artistes et les professionnels des arts aient pu réaliser les activités.</t>
    </r>
  </si>
  <si>
    <t xml:space="preserve"> - Veuillez inscrire les renseignements financiers qui correspondent à vos états financiers pour l’année en cours, les 2 dernières années, et l'année où vous soumettez votre demande de subvention. </t>
  </si>
  <si>
    <t>Pour plus de renseignements, consultez la rubrique « Comment harmoniser votre exercice financier avec l'exercice financier visé par la demande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</si>
</sst>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quot;$&quot;#,##0;[Red]&quot;$&quot;#,##0"/>
    <numFmt numFmtId="169" formatCode="_(&quot;$&quot;* #,##0_);_(&quot;$&quot;* \(#,##0\);_(&quot;$&quot;* &quot;-&quot;??_);_(@_)"/>
    <numFmt numFmtId="170" formatCode="mm\-yyyy"/>
    <numFmt numFmtId="171" formatCode="#,##0;[Red]\(#,##0\)"/>
    <numFmt numFmtId="172" formatCode="&quot;$&quot;#,##0"/>
    <numFmt numFmtId="173" formatCode="_ * #,##0.00_)\ &quot;$&quot;_ ;_ * \(#,##0.00\)\ &quot;$&quot;_ ;_ * &quot;-&quot;??_)\ &quot;$&quot;_ ;_ @_ "/>
    <numFmt numFmtId="174" formatCode="#\ ###\ ##0\ [$$-C0C]"/>
    <numFmt numFmtId="175" formatCode="[$-40C]d\-mmm\-yyyy;@"/>
    <numFmt numFmtId="176" formatCode="[$-40C]mmm\-yy;@"/>
    <numFmt numFmtId="177" formatCode="##\ ###\ ##0"/>
  </numFmts>
  <fonts count="40">
    <font>
      <sz val="11"/>
      <color theme="1"/>
      <name val="Calibri"/>
      <family val="2"/>
      <scheme val="minor"/>
    </font>
    <font>
      <sz val="14"/>
      <color theme="0"/>
      <name val="Montserrat SemiBold"/>
      <family val="3"/>
    </font>
    <font>
      <sz val="14"/>
      <name val="Calibri"/>
      <family val="2"/>
      <scheme val="minor"/>
    </font>
    <font>
      <sz val="11"/>
      <color theme="1"/>
      <name val="Arial"/>
      <family val="2"/>
    </font>
    <font>
      <sz val="10"/>
      <name val="Arial"/>
      <family val="2"/>
    </font>
    <font>
      <b/>
      <sz val="11"/>
      <color rgb="FF2074B1"/>
      <name val="Calibri"/>
      <family val="2"/>
      <scheme val="minor"/>
    </font>
    <font>
      <sz val="10"/>
      <color theme="1"/>
      <name val="Arial"/>
      <family val="2"/>
    </font>
    <font>
      <b/>
      <sz val="11"/>
      <color rgb="FF2074B1"/>
      <name val="Arial"/>
      <family val="2"/>
    </font>
    <font>
      <b/>
      <sz val="14"/>
      <color theme="0"/>
      <name val="Arial"/>
      <family val="2"/>
    </font>
    <font>
      <sz val="11"/>
      <color theme="1"/>
      <name val="Calibri"/>
      <family val="2"/>
      <scheme val="minor"/>
    </font>
    <font>
      <sz val="8"/>
      <color theme="1"/>
      <name val="Arial"/>
      <family val="2"/>
    </font>
    <font>
      <b/>
      <sz val="11"/>
      <color theme="0"/>
      <name val="Arial"/>
      <family val="2"/>
    </font>
    <font>
      <sz val="11"/>
      <color theme="3"/>
      <name val="Arial"/>
      <family val="2"/>
    </font>
    <font>
      <sz val="11"/>
      <name val="Arial"/>
      <family val="2"/>
    </font>
    <font>
      <sz val="11"/>
      <color rgb="FFFF0000"/>
      <name val="Arial"/>
      <family val="2"/>
    </font>
    <font>
      <b/>
      <sz val="11"/>
      <name val="Arial"/>
      <family val="2"/>
    </font>
    <font>
      <b/>
      <sz val="12"/>
      <color theme="0"/>
      <name val="Arial"/>
      <family val="2"/>
    </font>
    <font>
      <sz val="11"/>
      <color theme="0"/>
      <name val="Arial"/>
      <family val="2"/>
    </font>
    <font>
      <b/>
      <sz val="11"/>
      <color theme="1"/>
      <name val="Arial"/>
      <family val="2"/>
    </font>
    <font>
      <sz val="11"/>
      <color theme="7"/>
      <name val="Arial"/>
      <family val="2"/>
    </font>
    <font>
      <i/>
      <sz val="11"/>
      <color rgb="FFFF0000"/>
      <name val="Arial"/>
      <family val="2"/>
    </font>
    <font>
      <sz val="9"/>
      <name val="Arial"/>
      <family val="2"/>
    </font>
    <font>
      <sz val="11"/>
      <name val="Calibri"/>
      <family val="2"/>
    </font>
    <font>
      <sz val="14"/>
      <name val="Arial"/>
      <family val="2"/>
    </font>
    <font>
      <sz val="11"/>
      <color theme="0"/>
      <name val="Calibri"/>
      <family val="2"/>
      <scheme val="minor"/>
    </font>
    <font>
      <u/>
      <sz val="11"/>
      <color theme="0"/>
      <name val="Arial"/>
      <family val="2"/>
    </font>
    <font>
      <b/>
      <sz val="12"/>
      <name val="Arial"/>
      <family val="2"/>
    </font>
    <font>
      <b/>
      <sz val="20"/>
      <color theme="0"/>
      <name val="Arial"/>
      <family val="2"/>
    </font>
    <font>
      <sz val="12"/>
      <color theme="1"/>
      <name val="Calibri"/>
      <family val="2"/>
      <scheme val="minor"/>
    </font>
    <font>
      <b/>
      <sz val="12"/>
      <color theme="1"/>
      <name val="Calibri"/>
      <family val="2"/>
      <scheme val="minor"/>
    </font>
    <font>
      <b/>
      <sz val="10"/>
      <color theme="1"/>
      <name val="Arial"/>
      <family val="2"/>
    </font>
    <font>
      <sz val="12"/>
      <name val="Calibri"/>
      <family val="2"/>
      <scheme val="minor"/>
    </font>
    <font>
      <b/>
      <u/>
      <sz val="11"/>
      <name val="Arial"/>
      <family val="2"/>
    </font>
    <font>
      <sz val="11"/>
      <color rgb="FFC00000"/>
      <name val="Arial"/>
      <family val="2"/>
    </font>
    <font>
      <sz val="11"/>
      <color rgb="FF000000"/>
      <name val="Arial"/>
      <family val="2"/>
    </font>
    <font>
      <b/>
      <sz val="12"/>
      <name val="Verdana"/>
      <family val="2"/>
    </font>
    <font>
      <b/>
      <sz val="10"/>
      <name val="Arial"/>
      <family val="2"/>
    </font>
    <font>
      <b/>
      <sz val="11"/>
      <color theme="3"/>
      <name val="Arial"/>
      <family val="2"/>
    </font>
    <font>
      <u/>
      <sz val="11"/>
      <color theme="10"/>
      <name val="Calibri"/>
      <family val="2"/>
      <scheme val="minor"/>
    </font>
    <font>
      <u/>
      <sz val="11"/>
      <color theme="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2074B1"/>
        <bgColor indexed="64"/>
      </patternFill>
    </fill>
    <fill>
      <patternFill patternType="solid">
        <fgColor theme="0"/>
        <bgColor indexed="64"/>
      </patternFill>
    </fill>
    <fill>
      <patternFill patternType="solid">
        <fgColor rgb="FF009ADD"/>
        <bgColor indexed="64"/>
      </patternFill>
    </fill>
    <fill>
      <patternFill patternType="solid">
        <fgColor indexed="9"/>
        <bgColor indexed="64"/>
      </patternFill>
    </fill>
    <fill>
      <patternFill patternType="solid">
        <fgColor rgb="FF82D4FF"/>
        <bgColor indexed="64"/>
      </patternFill>
    </fill>
    <fill>
      <patternFill patternType="solid">
        <fgColor rgb="FF737984"/>
        <bgColor indexed="64"/>
      </patternFill>
    </fill>
    <fill>
      <patternFill patternType="solid">
        <fgColor rgb="FFDBDFE7"/>
        <bgColor indexed="64"/>
      </patternFill>
    </fill>
    <fill>
      <patternFill patternType="solid">
        <fgColor rgb="FF374D62"/>
        <bgColor indexed="64"/>
      </patternFill>
    </fill>
    <fill>
      <patternFill patternType="solid">
        <fgColor rgb="FFDBDFE8"/>
        <bgColor indexed="64"/>
      </patternFill>
    </fill>
    <fill>
      <patternFill patternType="solid">
        <fgColor theme="0" tint="-4.9989318521683403E-2"/>
        <bgColor indexed="64"/>
      </patternFill>
    </fill>
    <fill>
      <patternFill patternType="solid">
        <fgColor rgb="FFFAFAFA"/>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21" fillId="0" borderId="23" applyNumberFormat="0">
      <alignment vertical="center" wrapText="1"/>
    </xf>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0" fontId="22" fillId="0" borderId="0"/>
    <xf numFmtId="0" fontId="38" fillId="0" borderId="0" applyNumberFormat="0" applyFill="0" applyBorder="0" applyAlignment="0" applyProtection="0"/>
  </cellStyleXfs>
  <cellXfs count="775">
    <xf numFmtId="0" fontId="0" fillId="0" borderId="0" xfId="0"/>
    <xf numFmtId="0" fontId="0" fillId="0" borderId="0" xfId="0"/>
    <xf numFmtId="0" fontId="2" fillId="4" borderId="0" xfId="0" applyFont="1" applyFill="1" applyBorder="1" applyAlignment="1">
      <alignment horizontal="left" vertical="top" wrapText="1"/>
    </xf>
    <xf numFmtId="0" fontId="1" fillId="0" borderId="0" xfId="0" applyFont="1" applyFill="1" applyAlignment="1">
      <alignment horizontal="left" indent="2"/>
    </xf>
    <xf numFmtId="0" fontId="1" fillId="0" borderId="0" xfId="0" applyFont="1" applyFill="1" applyAlignment="1">
      <alignment horizontal="left" vertical="top" indent="2"/>
    </xf>
    <xf numFmtId="0" fontId="0" fillId="0" borderId="0" xfId="0" applyFill="1"/>
    <xf numFmtId="0" fontId="0" fillId="2" borderId="7" xfId="0" applyFill="1" applyBorder="1"/>
    <xf numFmtId="0" fontId="0" fillId="2" borderId="8" xfId="0" applyFill="1" applyBorder="1"/>
    <xf numFmtId="0" fontId="10" fillId="0" borderId="0" xfId="0" applyFont="1"/>
    <xf numFmtId="0" fontId="3" fillId="0" borderId="0" xfId="0" applyFont="1"/>
    <xf numFmtId="0" fontId="3"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xf numFmtId="0" fontId="13" fillId="0" borderId="0" xfId="0" applyFont="1"/>
    <xf numFmtId="0" fontId="13" fillId="0" borderId="0" xfId="0" applyFont="1" applyProtection="1">
      <protection hidden="1"/>
    </xf>
    <xf numFmtId="0" fontId="3" fillId="0" borderId="0" xfId="0" applyFont="1" applyFill="1" applyProtection="1">
      <protection hidden="1"/>
    </xf>
    <xf numFmtId="0" fontId="3" fillId="0" borderId="0" xfId="0" applyFont="1" applyProtection="1">
      <protection hidden="1"/>
    </xf>
    <xf numFmtId="0" fontId="14" fillId="0" borderId="0" xfId="0" applyFont="1" applyProtection="1">
      <protection hidden="1"/>
    </xf>
    <xf numFmtId="0" fontId="3" fillId="0" borderId="0" xfId="0" applyFont="1" applyBorder="1" applyProtection="1">
      <protection hidden="1"/>
    </xf>
    <xf numFmtId="0" fontId="13" fillId="0" borderId="0" xfId="1" applyFont="1" applyFill="1" applyAlignment="1" applyProtection="1">
      <alignment wrapText="1"/>
      <protection hidden="1"/>
    </xf>
    <xf numFmtId="0" fontId="13" fillId="0" borderId="0" xfId="1" applyFont="1" applyAlignment="1" applyProtection="1">
      <alignment wrapText="1"/>
      <protection hidden="1"/>
    </xf>
    <xf numFmtId="0" fontId="13" fillId="0" borderId="23" xfId="0" applyFont="1" applyBorder="1" applyAlignment="1" applyProtection="1">
      <alignment wrapText="1"/>
      <protection locked="0"/>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Border="1" applyProtection="1">
      <protection hidden="1"/>
    </xf>
    <xf numFmtId="0" fontId="14" fillId="0" borderId="0" xfId="0" applyFont="1" applyBorder="1" applyProtection="1">
      <protection hidden="1"/>
    </xf>
    <xf numFmtId="0" fontId="13" fillId="0" borderId="0" xfId="0" applyFont="1" applyAlignment="1" applyProtection="1">
      <alignment vertical="center" wrapText="1"/>
      <protection hidden="1"/>
    </xf>
    <xf numFmtId="9" fontId="13" fillId="6" borderId="23" xfId="0" applyNumberFormat="1" applyFont="1" applyFill="1" applyBorder="1" applyAlignment="1" applyProtection="1">
      <alignment horizontal="right" vertical="center" wrapText="1"/>
      <protection locked="0"/>
    </xf>
    <xf numFmtId="0" fontId="13" fillId="6" borderId="23" xfId="0" applyNumberFormat="1" applyFont="1" applyFill="1" applyBorder="1" applyAlignment="1" applyProtection="1">
      <alignment horizontal="right" vertical="center" wrapText="1"/>
      <protection locked="0"/>
    </xf>
    <xf numFmtId="9" fontId="13" fillId="6" borderId="23" xfId="6" applyFont="1" applyFill="1" applyBorder="1" applyAlignment="1" applyProtection="1">
      <alignment horizontal="right" vertical="center" wrapText="1"/>
      <protection locked="0"/>
    </xf>
    <xf numFmtId="0" fontId="3" fillId="6" borderId="22" xfId="0" applyFont="1" applyFill="1" applyBorder="1" applyAlignment="1" applyProtection="1">
      <alignment vertical="center" wrapText="1"/>
      <protection hidden="1"/>
    </xf>
    <xf numFmtId="0" fontId="3" fillId="6" borderId="16"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18" fillId="7" borderId="18" xfId="0" applyFont="1" applyFill="1" applyBorder="1" applyAlignment="1" applyProtection="1">
      <alignment horizontal="left" vertical="center" wrapText="1"/>
      <protection hidden="1"/>
    </xf>
    <xf numFmtId="0" fontId="3" fillId="0" borderId="22" xfId="0" applyFont="1" applyFill="1" applyBorder="1" applyAlignment="1" applyProtection="1">
      <alignment vertical="center" wrapText="1"/>
      <protection hidden="1"/>
    </xf>
    <xf numFmtId="172" fontId="13" fillId="0" borderId="23" xfId="0" applyNumberFormat="1" applyFont="1" applyFill="1" applyBorder="1" applyAlignment="1">
      <alignment wrapText="1"/>
    </xf>
    <xf numFmtId="172" fontId="13" fillId="0" borderId="16" xfId="0" applyNumberFormat="1" applyFont="1" applyFill="1" applyBorder="1" applyAlignment="1">
      <alignment wrapText="1"/>
    </xf>
    <xf numFmtId="0" fontId="13" fillId="0" borderId="16" xfId="0" applyFont="1" applyFill="1" applyBorder="1" applyAlignment="1" applyProtection="1">
      <alignment vertical="center" wrapText="1"/>
      <protection hidden="1"/>
    </xf>
    <xf numFmtId="0" fontId="15" fillId="0" borderId="11" xfId="0" applyFont="1" applyFill="1" applyBorder="1" applyAlignment="1" applyProtection="1">
      <alignment wrapText="1"/>
      <protection hidden="1"/>
    </xf>
    <xf numFmtId="172" fontId="11" fillId="10" borderId="16" xfId="0" applyNumberFormat="1" applyFont="1" applyFill="1" applyBorder="1" applyAlignment="1">
      <alignment vertical="center" wrapText="1"/>
    </xf>
    <xf numFmtId="0" fontId="13" fillId="6" borderId="16" xfId="8" applyFont="1" applyFill="1" applyBorder="1" applyAlignment="1" applyProtection="1">
      <alignment vertical="top" wrapText="1"/>
      <protection hidden="1"/>
    </xf>
    <xf numFmtId="0" fontId="3" fillId="6" borderId="11" xfId="0" applyFont="1" applyFill="1" applyBorder="1" applyAlignment="1" applyProtection="1">
      <alignment vertical="center" wrapText="1"/>
      <protection hidden="1"/>
    </xf>
    <xf numFmtId="165" fontId="13" fillId="6" borderId="11" xfId="0" applyNumberFormat="1" applyFont="1" applyFill="1" applyBorder="1" applyAlignment="1" applyProtection="1">
      <alignment vertical="center" wrapText="1"/>
      <protection hidden="1"/>
    </xf>
    <xf numFmtId="165" fontId="13" fillId="6" borderId="0" xfId="0" applyNumberFormat="1" applyFont="1" applyFill="1" applyBorder="1" applyAlignment="1" applyProtection="1">
      <alignment vertical="center" wrapText="1"/>
      <protection hidden="1"/>
    </xf>
    <xf numFmtId="172" fontId="11" fillId="10" borderId="16" xfId="0" applyNumberFormat="1" applyFont="1" applyFill="1" applyBorder="1" applyAlignment="1" applyProtection="1">
      <alignment vertical="center" wrapText="1"/>
      <protection hidden="1"/>
    </xf>
    <xf numFmtId="0" fontId="18" fillId="6" borderId="10" xfId="0" applyFont="1" applyFill="1" applyBorder="1" applyAlignment="1" applyProtection="1">
      <alignment vertical="center" wrapText="1"/>
      <protection hidden="1"/>
    </xf>
    <xf numFmtId="165" fontId="13" fillId="6" borderId="10" xfId="0" applyNumberFormat="1" applyFont="1" applyFill="1" applyBorder="1" applyAlignment="1" applyProtection="1">
      <alignment vertical="center" wrapText="1"/>
      <protection hidden="1"/>
    </xf>
    <xf numFmtId="0" fontId="18" fillId="0" borderId="0" xfId="0" applyFont="1" applyFill="1" applyBorder="1" applyAlignment="1" applyProtection="1">
      <alignment vertical="center" wrapText="1"/>
      <protection hidden="1"/>
    </xf>
    <xf numFmtId="164" fontId="15" fillId="0" borderId="0" xfId="0" applyNumberFormat="1" applyFont="1" applyFill="1" applyBorder="1" applyAlignment="1" applyProtection="1">
      <alignment vertical="center" wrapText="1"/>
      <protection hidden="1"/>
    </xf>
    <xf numFmtId="9" fontId="3" fillId="0" borderId="14" xfId="6" applyFont="1" applyFill="1" applyBorder="1" applyAlignment="1" applyProtection="1">
      <alignment vertical="center" wrapText="1"/>
    </xf>
    <xf numFmtId="9" fontId="3" fillId="0" borderId="12" xfId="6" applyFont="1" applyFill="1" applyBorder="1" applyAlignment="1" applyProtection="1">
      <alignment vertical="center" wrapText="1"/>
    </xf>
    <xf numFmtId="9" fontId="3" fillId="0" borderId="14" xfId="6" applyFont="1" applyFill="1" applyBorder="1" applyAlignment="1" applyProtection="1">
      <alignment vertical="center" wrapText="1"/>
      <protection hidden="1"/>
    </xf>
    <xf numFmtId="0" fontId="3" fillId="0" borderId="18" xfId="0" applyFont="1" applyFill="1" applyBorder="1" applyAlignment="1" applyProtection="1">
      <alignment vertical="center" wrapText="1"/>
      <protection hidden="1"/>
    </xf>
    <xf numFmtId="0" fontId="18" fillId="7" borderId="16" xfId="0" applyFont="1" applyFill="1" applyBorder="1" applyAlignment="1" applyProtection="1">
      <alignment horizontal="left" vertical="center" wrapText="1"/>
      <protection hidden="1"/>
    </xf>
    <xf numFmtId="0" fontId="3" fillId="6" borderId="0" xfId="0" applyFont="1" applyFill="1" applyBorder="1" applyAlignment="1" applyProtection="1">
      <alignment horizontal="right" vertical="center" wrapText="1"/>
      <protection hidden="1"/>
    </xf>
    <xf numFmtId="164" fontId="15" fillId="6" borderId="0" xfId="0" applyNumberFormat="1" applyFont="1" applyFill="1" applyBorder="1" applyAlignment="1" applyProtection="1">
      <alignment vertical="center" wrapText="1"/>
      <protection hidden="1"/>
    </xf>
    <xf numFmtId="0" fontId="3" fillId="0" borderId="23" xfId="0" applyFont="1" applyFill="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6" borderId="23" xfId="7" applyNumberFormat="1" applyFont="1" applyFill="1" applyBorder="1" applyAlignment="1" applyProtection="1">
      <alignment vertical="center" wrapText="1"/>
      <protection hidden="1"/>
    </xf>
    <xf numFmtId="0" fontId="13" fillId="8" borderId="23" xfId="0" applyFont="1" applyFill="1" applyBorder="1" applyAlignment="1" applyProtection="1">
      <alignment vertical="center" wrapText="1"/>
      <protection hidden="1"/>
    </xf>
    <xf numFmtId="0" fontId="15" fillId="0" borderId="23" xfId="7" applyNumberFormat="1" applyFont="1" applyFill="1" applyBorder="1" applyAlignment="1" applyProtection="1">
      <alignment vertical="center" wrapText="1"/>
      <protection hidden="1"/>
    </xf>
    <xf numFmtId="0" fontId="15" fillId="6" borderId="23" xfId="7" applyNumberFormat="1" applyFont="1" applyFill="1" applyBorder="1" applyAlignment="1" applyProtection="1">
      <alignment vertical="center" wrapText="1"/>
      <protection hidden="1"/>
    </xf>
    <xf numFmtId="0" fontId="13" fillId="6" borderId="0" xfId="0" applyNumberFormat="1" applyFont="1" applyFill="1" applyAlignment="1" applyProtection="1">
      <alignment vertical="center" wrapText="1"/>
      <protection hidden="1"/>
    </xf>
    <xf numFmtId="0" fontId="15" fillId="6" borderId="23"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13" fillId="0" borderId="0" xfId="9" applyNumberFormat="1" applyFont="1" applyFill="1" applyBorder="1" applyAlignment="1" applyProtection="1">
      <alignment horizontal="left" vertical="center" wrapText="1"/>
      <protection hidden="1"/>
    </xf>
    <xf numFmtId="0" fontId="13" fillId="0" borderId="23" xfId="8" applyFont="1" applyFill="1" applyBorder="1" applyAlignment="1" applyProtection="1">
      <alignment horizontal="left" vertical="top" wrapText="1"/>
      <protection hidden="1"/>
    </xf>
    <xf numFmtId="0" fontId="15" fillId="0" borderId="0" xfId="8" applyFont="1" applyFill="1" applyBorder="1" applyAlignment="1" applyProtection="1">
      <alignment horizontal="left" vertical="top" wrapText="1"/>
      <protection hidden="1"/>
    </xf>
    <xf numFmtId="9" fontId="13" fillId="6" borderId="13" xfId="0" applyNumberFormat="1" applyFont="1" applyFill="1" applyBorder="1" applyAlignment="1" applyProtection="1">
      <alignment horizontal="right" vertical="center" wrapText="1"/>
      <protection locked="0"/>
    </xf>
    <xf numFmtId="0" fontId="3" fillId="6" borderId="23" xfId="0" applyFont="1" applyFill="1" applyBorder="1" applyAlignment="1" applyProtection="1">
      <alignment vertical="top" wrapText="1"/>
      <protection hidden="1"/>
    </xf>
    <xf numFmtId="0" fontId="18" fillId="7" borderId="23" xfId="0" applyFont="1" applyFill="1" applyBorder="1" applyAlignment="1" applyProtection="1">
      <alignment horizontal="left" vertical="center" wrapText="1"/>
      <protection hidden="1"/>
    </xf>
    <xf numFmtId="0" fontId="18" fillId="7" borderId="15" xfId="0" applyFont="1" applyFill="1" applyBorder="1" applyAlignment="1" applyProtection="1">
      <alignment horizontal="left" vertical="center" wrapText="1"/>
      <protection hidden="1"/>
    </xf>
    <xf numFmtId="0" fontId="18" fillId="6" borderId="23" xfId="0" applyFont="1" applyFill="1" applyBorder="1" applyAlignment="1" applyProtection="1">
      <alignment vertical="top" wrapText="1"/>
      <protection hidden="1"/>
    </xf>
    <xf numFmtId="9" fontId="15" fillId="6" borderId="23" xfId="6" applyFont="1" applyFill="1" applyBorder="1" applyAlignment="1" applyProtection="1">
      <alignment horizontal="right" vertical="center" wrapText="1"/>
    </xf>
    <xf numFmtId="0" fontId="3" fillId="6" borderId="22" xfId="0" applyFont="1" applyFill="1" applyBorder="1" applyAlignment="1" applyProtection="1">
      <alignment vertical="top" wrapText="1"/>
      <protection hidden="1"/>
    </xf>
    <xf numFmtId="0" fontId="3" fillId="6" borderId="16" xfId="0" applyFont="1" applyFill="1" applyBorder="1" applyAlignment="1" applyProtection="1">
      <alignment vertical="top" wrapText="1"/>
      <protection hidden="1"/>
    </xf>
    <xf numFmtId="0" fontId="3" fillId="0" borderId="16" xfId="0" applyFont="1" applyFill="1" applyBorder="1" applyAlignment="1" applyProtection="1">
      <alignment vertical="top" wrapText="1"/>
      <protection hidden="1"/>
    </xf>
    <xf numFmtId="0" fontId="3" fillId="0" borderId="22" xfId="0" applyFont="1" applyFill="1" applyBorder="1" applyAlignment="1" applyProtection="1">
      <alignment vertical="top" wrapText="1"/>
      <protection hidden="1"/>
    </xf>
    <xf numFmtId="0" fontId="13" fillId="0" borderId="16" xfId="0" applyFont="1" applyFill="1" applyBorder="1" applyAlignment="1" applyProtection="1">
      <alignment vertical="top" wrapText="1"/>
      <protection hidden="1"/>
    </xf>
    <xf numFmtId="0" fontId="15" fillId="0" borderId="9" xfId="0" applyFont="1" applyFill="1" applyBorder="1" applyAlignment="1" applyProtection="1">
      <alignment wrapText="1"/>
      <protection hidden="1"/>
    </xf>
    <xf numFmtId="0" fontId="18" fillId="6" borderId="0" xfId="0" applyFont="1" applyFill="1" applyBorder="1" applyAlignment="1" applyProtection="1">
      <alignment vertical="top" wrapText="1"/>
      <protection hidden="1"/>
    </xf>
    <xf numFmtId="0" fontId="18" fillId="0" borderId="2" xfId="0" applyFont="1" applyFill="1" applyBorder="1" applyAlignment="1" applyProtection="1">
      <alignment vertical="top" wrapText="1"/>
      <protection hidden="1"/>
    </xf>
    <xf numFmtId="9" fontId="3" fillId="0" borderId="12" xfId="6" applyFont="1" applyFill="1" applyBorder="1" applyAlignment="1" applyProtection="1">
      <alignment vertical="center" wrapText="1"/>
      <protection hidden="1"/>
    </xf>
    <xf numFmtId="9" fontId="3" fillId="0" borderId="19" xfId="6" applyFont="1" applyFill="1" applyBorder="1" applyAlignment="1" applyProtection="1">
      <alignment vertical="center" wrapText="1"/>
      <protection hidden="1"/>
    </xf>
    <xf numFmtId="9" fontId="3" fillId="0" borderId="20" xfId="6" applyFont="1" applyFill="1" applyBorder="1" applyAlignment="1" applyProtection="1">
      <alignment vertical="center" wrapText="1"/>
    </xf>
    <xf numFmtId="9" fontId="3" fillId="0" borderId="20" xfId="6" applyFont="1" applyFill="1" applyBorder="1" applyAlignment="1" applyProtection="1">
      <alignment vertical="center" wrapText="1"/>
      <protection hidden="1"/>
    </xf>
    <xf numFmtId="0" fontId="3" fillId="6" borderId="10" xfId="0" applyFont="1" applyFill="1" applyBorder="1" applyAlignment="1" applyProtection="1">
      <alignment horizontal="right" vertical="top" wrapText="1"/>
      <protection hidden="1"/>
    </xf>
    <xf numFmtId="0" fontId="3" fillId="0" borderId="0" xfId="0" applyFont="1" applyAlignment="1" applyProtection="1">
      <alignment vertical="top" wrapText="1"/>
      <protection hidden="1"/>
    </xf>
    <xf numFmtId="0" fontId="13" fillId="6" borderId="13" xfId="7" applyNumberFormat="1" applyFont="1" applyFill="1" applyBorder="1" applyAlignment="1" applyProtection="1">
      <alignment vertical="center" wrapText="1"/>
      <protection hidden="1"/>
    </xf>
    <xf numFmtId="0" fontId="15" fillId="6" borderId="0"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5" fillId="0" borderId="0" xfId="8" applyFont="1" applyFill="1" applyBorder="1" applyAlignment="1" applyProtection="1">
      <alignment horizontal="left" vertical="center" wrapText="1"/>
      <protection hidden="1"/>
    </xf>
    <xf numFmtId="0" fontId="13" fillId="6" borderId="14" xfId="0" applyFont="1" applyFill="1" applyBorder="1" applyAlignment="1" applyProtection="1">
      <alignment horizontal="center" wrapText="1"/>
    </xf>
    <xf numFmtId="0" fontId="0" fillId="0" borderId="0" xfId="0"/>
    <xf numFmtId="0" fontId="0" fillId="0" borderId="0" xfId="0" applyBorder="1"/>
    <xf numFmtId="0" fontId="5" fillId="0" borderId="0" xfId="0" applyFont="1" applyBorder="1"/>
    <xf numFmtId="0" fontId="24" fillId="0" borderId="0" xfId="0" applyFont="1" applyFill="1"/>
    <xf numFmtId="0" fontId="17" fillId="0" borderId="0" xfId="1" applyFont="1" applyFill="1"/>
    <xf numFmtId="0" fontId="25" fillId="0" borderId="0" xfId="1" applyFont="1" applyFill="1"/>
    <xf numFmtId="0" fontId="3" fillId="0" borderId="0" xfId="0" applyFont="1" applyFill="1" applyAlignment="1" applyProtection="1">
      <alignment wrapText="1"/>
      <protection hidden="1"/>
    </xf>
    <xf numFmtId="168" fontId="15" fillId="11" borderId="23" xfId="0" applyNumberFormat="1" applyFont="1" applyFill="1" applyBorder="1" applyAlignment="1">
      <alignment vertical="top" wrapText="1"/>
    </xf>
    <xf numFmtId="0" fontId="13" fillId="0" borderId="0" xfId="0" applyFont="1" applyAlignment="1" applyProtection="1">
      <alignment horizontal="center" vertical="center" wrapText="1"/>
      <protection hidden="1"/>
    </xf>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1" fillId="2" borderId="6" xfId="0" applyFont="1" applyFill="1" applyBorder="1" applyAlignment="1">
      <alignment horizontal="left" indent="2"/>
    </xf>
    <xf numFmtId="0" fontId="1" fillId="2" borderId="7" xfId="0" applyFont="1" applyFill="1" applyBorder="1" applyAlignment="1">
      <alignment horizontal="left" vertical="top" indent="2"/>
    </xf>
    <xf numFmtId="0" fontId="1" fillId="12" borderId="6" xfId="0" applyFont="1" applyFill="1" applyBorder="1" applyAlignment="1">
      <alignment horizontal="left" indent="2"/>
    </xf>
    <xf numFmtId="0" fontId="1" fillId="12" borderId="7" xfId="0" applyFont="1" applyFill="1" applyBorder="1" applyAlignment="1">
      <alignment horizontal="left" vertical="top" indent="2"/>
    </xf>
    <xf numFmtId="0" fontId="0" fillId="12" borderId="7" xfId="0" applyFill="1" applyBorder="1"/>
    <xf numFmtId="0" fontId="0" fillId="12" borderId="8" xfId="0" applyFill="1" applyBorder="1"/>
    <xf numFmtId="0" fontId="23" fillId="12" borderId="4" xfId="0" applyFont="1" applyFill="1" applyBorder="1" applyAlignment="1">
      <alignment horizontal="left" vertical="top" wrapText="1"/>
    </xf>
    <xf numFmtId="0" fontId="23" fillId="12" borderId="0" xfId="0" applyFont="1" applyFill="1" applyBorder="1" applyAlignment="1">
      <alignment horizontal="left" vertical="top" wrapText="1"/>
    </xf>
    <xf numFmtId="0" fontId="0" fillId="12" borderId="0" xfId="0" applyFill="1" applyBorder="1"/>
    <xf numFmtId="0" fontId="0" fillId="12" borderId="5" xfId="0" applyFill="1" applyBorder="1"/>
    <xf numFmtId="0" fontId="23" fillId="12" borderId="6" xfId="0" applyFont="1" applyFill="1" applyBorder="1" applyAlignment="1">
      <alignment horizontal="left" vertical="top" wrapText="1"/>
    </xf>
    <xf numFmtId="0" fontId="23" fillId="12" borderId="7" xfId="0" applyFont="1" applyFill="1" applyBorder="1" applyAlignment="1">
      <alignment horizontal="left" vertical="top" wrapText="1"/>
    </xf>
    <xf numFmtId="0" fontId="13" fillId="12" borderId="4" xfId="0" applyFont="1" applyFill="1" applyBorder="1" applyAlignment="1">
      <alignment vertical="top"/>
    </xf>
    <xf numFmtId="0" fontId="13" fillId="12" borderId="0" xfId="0" applyFont="1" applyFill="1" applyBorder="1" applyAlignment="1">
      <alignment vertical="top" wrapText="1"/>
    </xf>
    <xf numFmtId="0" fontId="13" fillId="12" borderId="6" xfId="0" applyFont="1" applyFill="1" applyBorder="1" applyAlignment="1">
      <alignment vertical="top"/>
    </xf>
    <xf numFmtId="0" fontId="13" fillId="12" borderId="7" xfId="0" applyFont="1" applyFill="1" applyBorder="1" applyAlignment="1">
      <alignment vertical="top" wrapText="1"/>
    </xf>
    <xf numFmtId="0" fontId="13" fillId="12" borderId="4" xfId="0" applyFont="1" applyFill="1" applyBorder="1" applyAlignment="1">
      <alignment horizontal="left" vertical="top" wrapText="1" indent="1"/>
    </xf>
    <xf numFmtId="0" fontId="13" fillId="12" borderId="0" xfId="0" applyFont="1" applyFill="1" applyBorder="1" applyAlignment="1">
      <alignment horizontal="left" vertical="top" wrapText="1" indent="1"/>
    </xf>
    <xf numFmtId="0" fontId="2" fillId="12" borderId="1" xfId="0" applyFont="1" applyFill="1" applyBorder="1" applyAlignment="1">
      <alignment horizontal="left" vertical="top" wrapText="1"/>
    </xf>
    <xf numFmtId="0" fontId="2" fillId="12" borderId="2" xfId="0" applyFont="1" applyFill="1" applyBorder="1" applyAlignment="1">
      <alignment horizontal="left" vertical="top" wrapText="1"/>
    </xf>
    <xf numFmtId="0" fontId="0" fillId="12" borderId="2" xfId="0" applyFill="1" applyBorder="1"/>
    <xf numFmtId="0" fontId="0" fillId="12" borderId="3" xfId="0" applyFill="1" applyBorder="1"/>
    <xf numFmtId="0" fontId="0" fillId="12" borderId="4" xfId="0" applyFill="1" applyBorder="1"/>
    <xf numFmtId="0" fontId="6" fillId="12" borderId="4" xfId="0" applyFont="1" applyFill="1" applyBorder="1" applyAlignment="1">
      <alignment horizontal="left" vertical="center" wrapText="1" indent="2"/>
    </xf>
    <xf numFmtId="0" fontId="6" fillId="12" borderId="0" xfId="0" applyFont="1" applyFill="1" applyBorder="1" applyAlignment="1">
      <alignment horizontal="left" vertical="center" wrapText="1" indent="2"/>
    </xf>
    <xf numFmtId="0" fontId="6" fillId="12" borderId="0" xfId="0" applyFont="1" applyFill="1" applyBorder="1" applyAlignment="1">
      <alignment vertical="center" wrapText="1"/>
    </xf>
    <xf numFmtId="0" fontId="0" fillId="12" borderId="6" xfId="0" applyFill="1" applyBorder="1"/>
    <xf numFmtId="0" fontId="13" fillId="0" borderId="0" xfId="0" applyFont="1" applyFill="1" applyBorder="1" applyAlignment="1" applyProtection="1">
      <alignment horizontal="left" vertical="center" wrapText="1"/>
      <protection hidden="1"/>
    </xf>
    <xf numFmtId="0" fontId="0" fillId="0" borderId="0" xfId="0"/>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7" fillId="12" borderId="5" xfId="0" applyFont="1" applyFill="1" applyBorder="1" applyAlignment="1">
      <alignment horizontal="left" vertical="center"/>
    </xf>
    <xf numFmtId="0" fontId="13" fillId="0" borderId="23" xfId="8"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3" fillId="0" borderId="0" xfId="0" applyFont="1" applyAlignment="1" applyProtection="1">
      <alignment wrapText="1"/>
      <protection hidden="1"/>
    </xf>
    <xf numFmtId="0" fontId="14" fillId="0" borderId="0" xfId="0" applyFont="1" applyAlignment="1" applyProtection="1">
      <alignment wrapText="1"/>
      <protection hidden="1"/>
    </xf>
    <xf numFmtId="0" fontId="13" fillId="0" borderId="0" xfId="0" applyFont="1" applyAlignment="1" applyProtection="1">
      <alignment wrapText="1"/>
      <protection hidden="1"/>
    </xf>
    <xf numFmtId="0" fontId="13" fillId="0" borderId="0" xfId="0" applyFont="1" applyFill="1" applyAlignment="1" applyProtection="1">
      <protection hidden="1"/>
    </xf>
    <xf numFmtId="0" fontId="13" fillId="0" borderId="0" xfId="0" applyFont="1" applyAlignment="1">
      <alignment vertical="top"/>
    </xf>
    <xf numFmtId="0" fontId="3" fillId="0" borderId="5"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4" xfId="0" applyFont="1" applyBorder="1" applyAlignment="1" applyProtection="1">
      <alignment wrapText="1"/>
      <protection hidden="1"/>
    </xf>
    <xf numFmtId="0" fontId="3" fillId="0" borderId="0" xfId="0" applyFont="1" applyAlignment="1">
      <alignment horizontal="left" wrapText="1"/>
    </xf>
    <xf numFmtId="0" fontId="26" fillId="0" borderId="0" xfId="0" applyFont="1" applyFill="1" applyBorder="1" applyAlignment="1" applyProtection="1">
      <alignment horizontal="center"/>
      <protection hidden="1"/>
    </xf>
    <xf numFmtId="0" fontId="3" fillId="0" borderId="0" xfId="0" applyFont="1" applyAlignment="1">
      <alignment wrapText="1"/>
    </xf>
    <xf numFmtId="168" fontId="11" fillId="10" borderId="23" xfId="0" applyNumberFormat="1" applyFont="1" applyFill="1" applyBorder="1" applyAlignment="1">
      <alignment vertical="top" wrapText="1"/>
    </xf>
    <xf numFmtId="168" fontId="18" fillId="5" borderId="23" xfId="0" applyNumberFormat="1" applyFont="1" applyFill="1" applyBorder="1" applyAlignment="1">
      <alignment vertical="top" wrapText="1"/>
    </xf>
    <xf numFmtId="0" fontId="3" fillId="0" borderId="23" xfId="0" applyFont="1" applyBorder="1" applyAlignment="1" applyProtection="1">
      <alignment horizontal="left" wrapText="1"/>
      <protection locked="0"/>
    </xf>
    <xf numFmtId="168" fontId="11" fillId="10" borderId="23" xfId="0" applyNumberFormat="1" applyFont="1" applyFill="1" applyBorder="1" applyAlignment="1" applyProtection="1">
      <alignment vertical="top" wrapText="1"/>
      <protection hidden="1"/>
    </xf>
    <xf numFmtId="0" fontId="18" fillId="7" borderId="23" xfId="0" applyFont="1" applyFill="1" applyBorder="1" applyAlignment="1">
      <alignment wrapText="1"/>
    </xf>
    <xf numFmtId="0" fontId="3" fillId="0" borderId="23" xfId="0" applyFont="1" applyBorder="1" applyAlignment="1">
      <alignment wrapText="1"/>
    </xf>
    <xf numFmtId="0" fontId="15" fillId="11" borderId="23" xfId="0" applyFont="1" applyFill="1" applyBorder="1" applyAlignment="1">
      <alignment wrapText="1"/>
    </xf>
    <xf numFmtId="168" fontId="13" fillId="0" borderId="23" xfId="0" applyNumberFormat="1" applyFont="1" applyFill="1" applyBorder="1" applyAlignment="1" applyProtection="1">
      <alignment vertical="top" wrapText="1"/>
      <protection hidden="1"/>
    </xf>
    <xf numFmtId="0" fontId="15" fillId="11" borderId="13" xfId="0" applyFont="1" applyFill="1" applyBorder="1" applyAlignment="1">
      <alignment wrapText="1"/>
    </xf>
    <xf numFmtId="172" fontId="3" fillId="0" borderId="0" xfId="0" applyNumberFormat="1" applyFont="1" applyAlignment="1">
      <alignment wrapText="1"/>
    </xf>
    <xf numFmtId="168" fontId="15" fillId="0" borderId="23" xfId="0" applyNumberFormat="1" applyFont="1" applyBorder="1" applyAlignment="1" applyProtection="1">
      <alignment horizontal="center" vertical="center" wrapText="1"/>
      <protection hidden="1"/>
    </xf>
    <xf numFmtId="168" fontId="18" fillId="0" borderId="23" xfId="0" applyNumberFormat="1" applyFont="1" applyBorder="1" applyAlignment="1">
      <alignment horizontal="center" vertical="center" wrapText="1"/>
    </xf>
    <xf numFmtId="168" fontId="15" fillId="13" borderId="23" xfId="0" applyNumberFormat="1" applyFont="1" applyFill="1" applyBorder="1" applyAlignment="1" applyProtection="1">
      <alignment horizontal="center" vertical="center" wrapText="1"/>
      <protection hidden="1"/>
    </xf>
    <xf numFmtId="168" fontId="15" fillId="0" borderId="0" xfId="0" applyNumberFormat="1" applyFont="1" applyFill="1" applyBorder="1" applyAlignment="1">
      <alignment horizontal="left" wrapText="1"/>
    </xf>
    <xf numFmtId="0" fontId="3" fillId="0" borderId="0" xfId="0" applyFont="1" applyBorder="1" applyAlignment="1">
      <alignment wrapText="1"/>
    </xf>
    <xf numFmtId="3" fontId="3" fillId="0" borderId="0" xfId="0" applyNumberFormat="1"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5" fillId="0" borderId="13" xfId="0" applyFont="1" applyBorder="1" applyAlignment="1">
      <alignment vertical="center" wrapText="1"/>
    </xf>
    <xf numFmtId="0" fontId="15" fillId="0" borderId="12" xfId="0" applyFont="1" applyBorder="1" applyAlignment="1">
      <alignment horizontal="center" vertical="center" wrapText="1"/>
    </xf>
    <xf numFmtId="168" fontId="13" fillId="0" borderId="0" xfId="0" applyNumberFormat="1" applyFont="1" applyFill="1" applyBorder="1" applyAlignment="1">
      <alignment vertical="center" wrapText="1"/>
    </xf>
    <xf numFmtId="168" fontId="13" fillId="0" borderId="0" xfId="0" applyNumberFormat="1" applyFont="1" applyBorder="1" applyAlignment="1">
      <alignment vertical="center" wrapText="1"/>
    </xf>
    <xf numFmtId="0" fontId="3" fillId="0" borderId="0" xfId="0" applyFont="1" applyFill="1" applyProtection="1"/>
    <xf numFmtId="0" fontId="14" fillId="0" borderId="2" xfId="0" applyFont="1" applyBorder="1"/>
    <xf numFmtId="0" fontId="3" fillId="0" borderId="1" xfId="0" applyFont="1" applyBorder="1"/>
    <xf numFmtId="172" fontId="13" fillId="0" borderId="0" xfId="0" applyNumberFormat="1" applyFont="1" applyAlignment="1" applyProtection="1">
      <alignment vertical="center" wrapText="1"/>
      <protection hidden="1"/>
    </xf>
    <xf numFmtId="9" fontId="13" fillId="0" borderId="23" xfId="4" applyFont="1" applyFill="1" applyBorder="1" applyAlignment="1">
      <alignment vertical="center" wrapText="1"/>
    </xf>
    <xf numFmtId="0" fontId="3" fillId="0" borderId="0" xfId="0" applyFont="1" applyFill="1" applyAlignment="1">
      <alignment wrapText="1"/>
    </xf>
    <xf numFmtId="168" fontId="18" fillId="5" borderId="23" xfId="0" applyNumberFormat="1" applyFont="1" applyFill="1" applyBorder="1" applyAlignment="1" applyProtection="1">
      <alignment vertical="top" wrapText="1"/>
      <protection hidden="1"/>
    </xf>
    <xf numFmtId="0" fontId="3" fillId="0" borderId="23" xfId="0" applyFont="1" applyBorder="1" applyAlignment="1" applyProtection="1">
      <alignment wrapText="1"/>
      <protection locked="0"/>
    </xf>
    <xf numFmtId="3" fontId="3" fillId="0" borderId="0" xfId="0" applyNumberFormat="1" applyFont="1" applyAlignment="1">
      <alignment wrapText="1"/>
    </xf>
    <xf numFmtId="169" fontId="18" fillId="11" borderId="16" xfId="3" applyNumberFormat="1" applyFont="1" applyFill="1" applyBorder="1" applyAlignment="1">
      <alignment horizontal="center" wrapText="1"/>
    </xf>
    <xf numFmtId="169" fontId="18" fillId="11" borderId="11" xfId="3" applyNumberFormat="1" applyFont="1" applyFill="1" applyBorder="1" applyAlignment="1">
      <alignment horizontal="center" wrapText="1"/>
    </xf>
    <xf numFmtId="168" fontId="15" fillId="11" borderId="23" xfId="0" applyNumberFormat="1" applyFont="1" applyFill="1" applyBorder="1" applyAlignment="1" applyProtection="1">
      <alignment vertical="top" wrapText="1"/>
      <protection hidden="1"/>
    </xf>
    <xf numFmtId="3" fontId="3" fillId="0" borderId="0" xfId="0" applyNumberFormat="1" applyFont="1" applyBorder="1" applyAlignment="1">
      <alignment wrapText="1"/>
    </xf>
    <xf numFmtId="0" fontId="3" fillId="0" borderId="12" xfId="0" applyFont="1" applyBorder="1" applyAlignment="1">
      <alignment wrapText="1"/>
    </xf>
    <xf numFmtId="0" fontId="18" fillId="0" borderId="23"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11" xfId="0" applyFont="1" applyBorder="1" applyAlignment="1">
      <alignment horizontal="center" wrapText="1"/>
    </xf>
    <xf numFmtId="0" fontId="11" fillId="10" borderId="23" xfId="0" applyFont="1" applyFill="1" applyBorder="1" applyAlignment="1">
      <alignment wrapText="1"/>
    </xf>
    <xf numFmtId="0" fontId="3" fillId="0" borderId="13" xfId="0" applyFont="1" applyBorder="1" applyAlignment="1" applyProtection="1">
      <alignment wrapText="1"/>
      <protection locked="0"/>
    </xf>
    <xf numFmtId="168" fontId="13" fillId="0" borderId="23" xfId="0" applyNumberFormat="1" applyFont="1" applyBorder="1" applyAlignment="1" applyProtection="1">
      <alignment wrapText="1"/>
      <protection locked="0"/>
    </xf>
    <xf numFmtId="3" fontId="31" fillId="11" borderId="16" xfId="0" applyNumberFormat="1" applyFont="1" applyFill="1" applyBorder="1" applyAlignment="1">
      <alignment vertical="center" wrapText="1"/>
    </xf>
    <xf numFmtId="3" fontId="31" fillId="11" borderId="11" xfId="0" applyNumberFormat="1" applyFont="1" applyFill="1" applyBorder="1" applyAlignment="1">
      <alignment vertical="center" wrapText="1"/>
    </xf>
    <xf numFmtId="3" fontId="13" fillId="0" borderId="0" xfId="0" applyNumberFormat="1" applyFont="1" applyBorder="1" applyAlignment="1">
      <alignment wrapText="1"/>
    </xf>
    <xf numFmtId="3" fontId="13" fillId="0" borderId="0" xfId="0" applyNumberFormat="1" applyFont="1" applyFill="1" applyBorder="1" applyAlignment="1">
      <alignment wrapText="1"/>
    </xf>
    <xf numFmtId="168" fontId="13" fillId="0" borderId="0" xfId="0" applyNumberFormat="1" applyFont="1" applyBorder="1" applyAlignment="1">
      <alignment wrapText="1"/>
    </xf>
    <xf numFmtId="168" fontId="13" fillId="0" borderId="12" xfId="0" applyNumberFormat="1" applyFont="1" applyBorder="1" applyAlignment="1" applyProtection="1">
      <alignment wrapText="1"/>
      <protection locked="0"/>
    </xf>
    <xf numFmtId="0" fontId="13" fillId="11" borderId="13" xfId="0" applyFont="1" applyFill="1" applyBorder="1" applyAlignment="1">
      <alignment wrapText="1"/>
    </xf>
    <xf numFmtId="168" fontId="15" fillId="5" borderId="16" xfId="0" applyNumberFormat="1" applyFont="1" applyFill="1" applyBorder="1" applyAlignment="1">
      <alignment wrapText="1"/>
    </xf>
    <xf numFmtId="168" fontId="15" fillId="5" borderId="11" xfId="0" applyNumberFormat="1" applyFont="1" applyFill="1" applyBorder="1" applyAlignment="1">
      <alignment wrapText="1"/>
    </xf>
    <xf numFmtId="168" fontId="15" fillId="5" borderId="15" xfId="0" applyNumberFormat="1" applyFont="1" applyFill="1" applyBorder="1" applyAlignment="1">
      <alignment wrapText="1"/>
    </xf>
    <xf numFmtId="0" fontId="3" fillId="0" borderId="16" xfId="0" applyFont="1" applyBorder="1" applyAlignment="1" applyProtection="1">
      <alignment wrapText="1"/>
      <protection locked="0"/>
    </xf>
    <xf numFmtId="0" fontId="3" fillId="0" borderId="12" xfId="0" applyFont="1" applyBorder="1" applyAlignment="1" applyProtection="1">
      <alignment wrapText="1"/>
      <protection locked="0"/>
    </xf>
    <xf numFmtId="3" fontId="31" fillId="11" borderId="22" xfId="0" applyNumberFormat="1" applyFont="1" applyFill="1" applyBorder="1" applyAlignment="1">
      <alignment vertical="center" wrapText="1"/>
    </xf>
    <xf numFmtId="3" fontId="31" fillId="11" borderId="9" xfId="0" applyNumberFormat="1" applyFont="1" applyFill="1" applyBorder="1" applyAlignment="1">
      <alignment vertical="center" wrapText="1"/>
    </xf>
    <xf numFmtId="3" fontId="31" fillId="11" borderId="18" xfId="0" applyNumberFormat="1" applyFont="1" applyFill="1" applyBorder="1" applyAlignment="1">
      <alignment vertical="center" wrapText="1"/>
    </xf>
    <xf numFmtId="3" fontId="31" fillId="11" borderId="10" xfId="0" applyNumberFormat="1" applyFont="1" applyFill="1" applyBorder="1" applyAlignment="1">
      <alignment vertical="center" wrapText="1"/>
    </xf>
    <xf numFmtId="0" fontId="3" fillId="0" borderId="14" xfId="0" applyFont="1" applyBorder="1" applyAlignment="1" applyProtection="1">
      <alignment wrapText="1"/>
      <protection locked="0"/>
    </xf>
    <xf numFmtId="0" fontId="13" fillId="0" borderId="0" xfId="0" applyFont="1" applyBorder="1" applyAlignment="1">
      <alignment wrapText="1"/>
    </xf>
    <xf numFmtId="0" fontId="13" fillId="0" borderId="0" xfId="0" applyFont="1" applyAlignment="1">
      <alignment wrapText="1"/>
    </xf>
    <xf numFmtId="0" fontId="15" fillId="11" borderId="23" xfId="0" applyFont="1" applyFill="1" applyBorder="1" applyAlignment="1">
      <alignment horizontal="left" wrapText="1"/>
    </xf>
    <xf numFmtId="168" fontId="13" fillId="0" borderId="15" xfId="0" applyNumberFormat="1" applyFont="1" applyBorder="1" applyAlignment="1" applyProtection="1">
      <alignment vertical="top" wrapText="1"/>
      <protection hidden="1"/>
    </xf>
    <xf numFmtId="0" fontId="14" fillId="0" borderId="0" xfId="0" applyFont="1" applyAlignment="1">
      <alignment wrapText="1"/>
    </xf>
    <xf numFmtId="0" fontId="15" fillId="0" borderId="14" xfId="0" applyFont="1" applyBorder="1" applyAlignment="1">
      <alignment vertical="center" wrapText="1"/>
    </xf>
    <xf numFmtId="0" fontId="18" fillId="13" borderId="12" xfId="0" applyFont="1" applyFill="1" applyBorder="1" applyAlignment="1">
      <alignment horizontal="center" vertical="center" wrapText="1"/>
    </xf>
    <xf numFmtId="168" fontId="15" fillId="0" borderId="23" xfId="0" applyNumberFormat="1" applyFont="1" applyFill="1" applyBorder="1" applyAlignment="1">
      <alignment horizontal="center" vertical="center" wrapText="1"/>
    </xf>
    <xf numFmtId="168" fontId="11" fillId="5" borderId="12" xfId="0" applyNumberFormat="1" applyFont="1" applyFill="1" applyBorder="1" applyAlignment="1">
      <alignment vertical="center" wrapText="1"/>
    </xf>
    <xf numFmtId="168" fontId="13" fillId="0" borderId="0" xfId="0" applyNumberFormat="1" applyFont="1" applyAlignment="1">
      <alignment wrapText="1"/>
    </xf>
    <xf numFmtId="168" fontId="14" fillId="0" borderId="0" xfId="0" applyNumberFormat="1" applyFont="1" applyAlignment="1">
      <alignment wrapText="1"/>
    </xf>
    <xf numFmtId="0" fontId="3" fillId="0" borderId="23" xfId="0" applyFont="1" applyBorder="1" applyAlignment="1" applyProtection="1">
      <alignment wrapText="1"/>
      <protection hidden="1"/>
    </xf>
    <xf numFmtId="0" fontId="19" fillId="0" borderId="0" xfId="0" applyFont="1" applyAlignment="1" applyProtection="1">
      <alignment wrapText="1"/>
      <protection hidden="1"/>
    </xf>
    <xf numFmtId="0" fontId="3" fillId="0" borderId="22" xfId="0" applyFont="1" applyBorder="1" applyAlignment="1" applyProtection="1">
      <alignment wrapText="1"/>
      <protection hidden="1"/>
    </xf>
    <xf numFmtId="0" fontId="20" fillId="0" borderId="0" xfId="0" applyFont="1" applyAlignment="1" applyProtection="1">
      <alignment wrapText="1"/>
      <protection hidden="1"/>
    </xf>
    <xf numFmtId="0" fontId="14" fillId="0" borderId="0" xfId="0" applyFont="1" applyFill="1" applyAlignment="1" applyProtection="1">
      <alignment wrapText="1"/>
      <protection hidden="1"/>
    </xf>
    <xf numFmtId="9" fontId="15" fillId="13" borderId="23" xfId="4" applyFont="1" applyFill="1" applyBorder="1" applyAlignment="1">
      <alignment vertical="center" wrapText="1"/>
    </xf>
    <xf numFmtId="169" fontId="3" fillId="11" borderId="23" xfId="3" applyNumberFormat="1" applyFont="1" applyFill="1" applyBorder="1" applyAlignment="1" applyProtection="1">
      <alignment wrapText="1"/>
      <protection hidden="1"/>
    </xf>
    <xf numFmtId="168" fontId="13" fillId="0" borderId="15" xfId="0" applyNumberFormat="1" applyFont="1" applyBorder="1" applyAlignment="1" applyProtection="1">
      <alignment vertical="top" wrapText="1"/>
      <protection locked="0"/>
    </xf>
    <xf numFmtId="169" fontId="3" fillId="11" borderId="13" xfId="3" applyNumberFormat="1" applyFont="1" applyFill="1" applyBorder="1" applyAlignment="1" applyProtection="1">
      <alignment wrapText="1"/>
      <protection hidden="1"/>
    </xf>
    <xf numFmtId="168" fontId="18" fillId="13" borderId="23" xfId="0" applyNumberFormat="1" applyFont="1" applyFill="1" applyBorder="1" applyAlignment="1">
      <alignment horizontal="center" vertical="center" wrapText="1"/>
    </xf>
    <xf numFmtId="168" fontId="14" fillId="0" borderId="0" xfId="0" applyNumberFormat="1" applyFont="1" applyFill="1" applyBorder="1" applyAlignment="1">
      <alignment wrapText="1"/>
    </xf>
    <xf numFmtId="0" fontId="14" fillId="0" borderId="0" xfId="0" applyFont="1" applyFill="1" applyAlignment="1">
      <alignment wrapText="1"/>
    </xf>
    <xf numFmtId="0" fontId="3" fillId="0" borderId="0" xfId="0" applyFont="1" applyFill="1" applyBorder="1" applyAlignment="1">
      <alignment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3" fillId="13" borderId="14" xfId="0" applyFont="1" applyFill="1" applyBorder="1" applyAlignment="1" applyProtection="1">
      <alignment horizontal="center" wrapText="1"/>
    </xf>
    <xf numFmtId="0" fontId="14" fillId="0" borderId="0" xfId="0" applyFont="1" applyAlignment="1">
      <alignment vertical="top" wrapText="1"/>
    </xf>
    <xf numFmtId="0" fontId="30" fillId="0" borderId="23" xfId="0" applyFont="1" applyBorder="1" applyAlignment="1">
      <alignment horizontal="center" vertical="center" wrapText="1"/>
    </xf>
    <xf numFmtId="168" fontId="15" fillId="13" borderId="23" xfId="0" applyNumberFormat="1" applyFont="1" applyFill="1" applyBorder="1" applyAlignment="1">
      <alignment horizontal="center" vertical="center" wrapText="1"/>
    </xf>
    <xf numFmtId="168" fontId="11" fillId="5" borderId="12" xfId="0" applyNumberFormat="1" applyFont="1" applyFill="1" applyBorder="1" applyAlignment="1">
      <alignment horizontal="center" vertical="center" wrapText="1"/>
    </xf>
    <xf numFmtId="168" fontId="14" fillId="0" borderId="0" xfId="0" applyNumberFormat="1" applyFont="1" applyFill="1" applyBorder="1" applyAlignment="1">
      <alignment vertical="center" wrapText="1"/>
    </xf>
    <xf numFmtId="0" fontId="18" fillId="13" borderId="14" xfId="0" applyFont="1" applyFill="1" applyBorder="1" applyAlignment="1">
      <alignment horizontal="center" vertical="center" wrapText="1"/>
    </xf>
    <xf numFmtId="0" fontId="18" fillId="0" borderId="23" xfId="0" applyFont="1" applyBorder="1" applyAlignment="1">
      <alignment horizontal="center" vertical="center" wrapText="1"/>
    </xf>
    <xf numFmtId="0" fontId="3" fillId="6" borderId="0" xfId="0" applyFont="1" applyFill="1" applyAlignment="1" applyProtection="1">
      <alignment wrapText="1"/>
    </xf>
    <xf numFmtId="0" fontId="3" fillId="4" borderId="0" xfId="0" applyFont="1" applyFill="1" applyBorder="1" applyAlignment="1" applyProtection="1">
      <alignment wrapText="1"/>
    </xf>
    <xf numFmtId="169" fontId="13" fillId="8" borderId="23" xfId="3" applyNumberFormat="1" applyFont="1" applyFill="1" applyBorder="1" applyAlignment="1" applyProtection="1">
      <alignment vertical="center" wrapText="1"/>
      <protection hidden="1"/>
    </xf>
    <xf numFmtId="0" fontId="3" fillId="6" borderId="20" xfId="0" applyFont="1" applyFill="1" applyBorder="1" applyAlignment="1" applyProtection="1">
      <alignment wrapText="1"/>
    </xf>
    <xf numFmtId="0" fontId="3" fillId="6" borderId="0" xfId="0" applyFont="1" applyFill="1" applyBorder="1" applyAlignment="1" applyProtection="1">
      <alignment wrapText="1"/>
    </xf>
    <xf numFmtId="172" fontId="11" fillId="10" borderId="23" xfId="0" applyNumberFormat="1" applyFont="1" applyFill="1" applyBorder="1" applyAlignment="1">
      <alignment vertical="center" wrapText="1"/>
    </xf>
    <xf numFmtId="0" fontId="15" fillId="6" borderId="23" xfId="0" applyFont="1" applyFill="1" applyBorder="1" applyAlignment="1" applyProtection="1">
      <alignment wrapText="1"/>
      <protection locked="0"/>
    </xf>
    <xf numFmtId="0" fontId="13" fillId="9" borderId="23" xfId="0" applyFont="1" applyFill="1" applyBorder="1" applyAlignment="1" applyProtection="1">
      <alignment wrapText="1"/>
      <protection hidden="1"/>
    </xf>
    <xf numFmtId="38" fontId="15" fillId="6" borderId="0" xfId="0" applyNumberFormat="1" applyFont="1" applyFill="1" applyBorder="1" applyAlignment="1" applyProtection="1">
      <alignment wrapText="1"/>
    </xf>
    <xf numFmtId="0" fontId="15" fillId="6" borderId="0" xfId="0" applyFont="1" applyFill="1" applyBorder="1" applyAlignment="1" applyProtection="1">
      <alignment wrapText="1"/>
    </xf>
    <xf numFmtId="172" fontId="15" fillId="7" borderId="23" xfId="0" applyNumberFormat="1" applyFont="1" applyFill="1" applyBorder="1" applyAlignment="1">
      <alignment vertical="center" wrapText="1"/>
    </xf>
    <xf numFmtId="0" fontId="3" fillId="6" borderId="23" xfId="0" applyFont="1" applyFill="1" applyBorder="1" applyAlignment="1" applyProtection="1">
      <alignment wrapText="1"/>
    </xf>
    <xf numFmtId="164" fontId="15" fillId="6" borderId="0" xfId="0" applyNumberFormat="1" applyFont="1" applyFill="1" applyBorder="1" applyAlignment="1" applyProtection="1">
      <alignment wrapText="1"/>
    </xf>
    <xf numFmtId="38" fontId="15" fillId="6" borderId="0" xfId="0" applyNumberFormat="1" applyFont="1" applyFill="1" applyBorder="1" applyAlignment="1" applyProtection="1">
      <alignment wrapText="1"/>
      <protection hidden="1"/>
    </xf>
    <xf numFmtId="0" fontId="15" fillId="6" borderId="10" xfId="0" applyFont="1" applyFill="1" applyBorder="1" applyAlignment="1" applyProtection="1">
      <alignment wrapText="1"/>
    </xf>
    <xf numFmtId="0" fontId="3" fillId="6" borderId="16" xfId="0" applyFont="1" applyFill="1" applyBorder="1" applyAlignment="1" applyProtection="1">
      <alignment wrapText="1"/>
    </xf>
    <xf numFmtId="0" fontId="3" fillId="6" borderId="18" xfId="0" applyFont="1" applyFill="1" applyBorder="1" applyAlignment="1" applyProtection="1">
      <alignment wrapText="1"/>
    </xf>
    <xf numFmtId="0" fontId="15" fillId="6" borderId="11" xfId="0" applyFont="1" applyFill="1" applyBorder="1" applyAlignment="1" applyProtection="1">
      <alignment wrapText="1"/>
    </xf>
    <xf numFmtId="172" fontId="15" fillId="7" borderId="23" xfId="0" applyNumberFormat="1" applyFont="1" applyFill="1" applyBorder="1" applyAlignment="1" applyProtection="1">
      <alignment vertical="center" wrapText="1"/>
      <protection hidden="1"/>
    </xf>
    <xf numFmtId="0" fontId="13" fillId="6" borderId="20" xfId="0" applyFont="1" applyFill="1" applyBorder="1" applyAlignment="1" applyProtection="1">
      <alignment wrapText="1"/>
      <protection locked="0"/>
    </xf>
    <xf numFmtId="0" fontId="3" fillId="6" borderId="0" xfId="0" applyFont="1" applyFill="1" applyAlignment="1" applyProtection="1">
      <alignment wrapText="1"/>
      <protection hidden="1"/>
    </xf>
    <xf numFmtId="165" fontId="13" fillId="9" borderId="14" xfId="7" applyNumberFormat="1" applyFont="1" applyFill="1" applyBorder="1" applyAlignment="1" applyProtection="1">
      <alignment horizontal="right" vertical="center" wrapText="1"/>
      <protection hidden="1"/>
    </xf>
    <xf numFmtId="0" fontId="13" fillId="6" borderId="16" xfId="0" applyFont="1" applyFill="1" applyBorder="1" applyAlignment="1" applyProtection="1">
      <alignment wrapText="1"/>
      <protection hidden="1"/>
    </xf>
    <xf numFmtId="0" fontId="3" fillId="6" borderId="18" xfId="0" applyFont="1" applyFill="1" applyBorder="1" applyAlignment="1" applyProtection="1">
      <alignment horizontal="left" wrapText="1"/>
      <protection hidden="1"/>
    </xf>
    <xf numFmtId="0" fontId="13" fillId="6" borderId="18" xfId="0" applyFont="1" applyFill="1" applyBorder="1" applyAlignment="1" applyProtection="1">
      <alignment wrapText="1"/>
      <protection locked="0"/>
    </xf>
    <xf numFmtId="0" fontId="15" fillId="6" borderId="10" xfId="0" applyFont="1" applyFill="1" applyBorder="1" applyAlignment="1" applyProtection="1">
      <alignment horizontal="left" wrapText="1"/>
    </xf>
    <xf numFmtId="0" fontId="13" fillId="6" borderId="16" xfId="0" applyFont="1" applyFill="1" applyBorder="1" applyAlignment="1" applyProtection="1">
      <alignment wrapText="1"/>
    </xf>
    <xf numFmtId="0" fontId="13" fillId="6" borderId="20" xfId="0" applyFont="1" applyFill="1" applyBorder="1" applyAlignment="1" applyProtection="1">
      <alignment wrapText="1"/>
    </xf>
    <xf numFmtId="0" fontId="13" fillId="6" borderId="22" xfId="0" applyFont="1" applyFill="1" applyBorder="1" applyAlignment="1" applyProtection="1">
      <alignment wrapText="1"/>
    </xf>
    <xf numFmtId="0" fontId="13" fillId="9" borderId="14" xfId="0" applyFont="1" applyFill="1" applyBorder="1" applyAlignment="1" applyProtection="1">
      <alignment horizontal="center" wrapText="1"/>
    </xf>
    <xf numFmtId="0" fontId="13" fillId="6" borderId="13" xfId="0" applyFont="1" applyFill="1" applyBorder="1" applyAlignment="1" applyProtection="1">
      <alignment horizontal="left" wrapText="1"/>
      <protection hidden="1"/>
    </xf>
    <xf numFmtId="0" fontId="13" fillId="6" borderId="14" xfId="0" applyFont="1" applyFill="1" applyBorder="1" applyAlignment="1" applyProtection="1">
      <alignment horizontal="right" wrapText="1"/>
      <protection hidden="1"/>
    </xf>
    <xf numFmtId="0" fontId="15" fillId="9" borderId="14" xfId="0" applyFont="1" applyFill="1" applyBorder="1" applyAlignment="1" applyProtection="1">
      <alignment horizontal="center" wrapText="1"/>
    </xf>
    <xf numFmtId="0" fontId="13" fillId="6" borderId="14" xfId="0" applyFont="1" applyFill="1" applyBorder="1" applyAlignment="1" applyProtection="1">
      <alignment horizontal="left" wrapText="1"/>
      <protection hidden="1"/>
    </xf>
    <xf numFmtId="0" fontId="3" fillId="0" borderId="0" xfId="0" applyFont="1" applyFill="1" applyBorder="1" applyAlignment="1" applyProtection="1">
      <alignment wrapText="1"/>
    </xf>
    <xf numFmtId="0" fontId="3" fillId="6" borderId="11" xfId="0" applyFont="1" applyFill="1" applyBorder="1" applyAlignment="1" applyProtection="1">
      <alignment wrapText="1"/>
    </xf>
    <xf numFmtId="0" fontId="13" fillId="0" borderId="0" xfId="0" applyFont="1" applyFill="1" applyBorder="1" applyAlignment="1" applyProtection="1">
      <alignment wrapText="1"/>
      <protection hidden="1"/>
    </xf>
    <xf numFmtId="0" fontId="13" fillId="0" borderId="23" xfId="8" applyFont="1" applyFill="1" applyBorder="1" applyAlignment="1" applyProtection="1">
      <alignment horizontal="center" vertical="center" wrapText="1"/>
      <protection hidden="1"/>
    </xf>
    <xf numFmtId="0" fontId="13" fillId="0" borderId="2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13" fillId="0" borderId="23" xfId="0" applyFont="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13" fillId="8" borderId="15" xfId="0" applyFont="1" applyFill="1" applyBorder="1" applyAlignment="1" applyProtection="1">
      <alignment vertical="center" wrapText="1"/>
      <protection hidden="1"/>
    </xf>
    <xf numFmtId="9" fontId="13" fillId="8" borderId="13" xfId="0" applyNumberFormat="1" applyFont="1" applyFill="1" applyBorder="1" applyAlignment="1" applyProtection="1">
      <alignment vertical="center" wrapText="1"/>
      <protection hidden="1"/>
    </xf>
    <xf numFmtId="9" fontId="13" fillId="8" borderId="21" xfId="0" applyNumberFormat="1" applyFont="1" applyFill="1" applyBorder="1" applyAlignment="1" applyProtection="1">
      <alignment vertical="center" wrapText="1"/>
      <protection hidden="1"/>
    </xf>
    <xf numFmtId="9" fontId="13" fillId="8" borderId="14" xfId="0" applyNumberFormat="1" applyFont="1" applyFill="1" applyBorder="1" applyAlignment="1" applyProtection="1">
      <alignment vertical="center" wrapText="1"/>
      <protection hidden="1"/>
    </xf>
    <xf numFmtId="9" fontId="13" fillId="8" borderId="19" xfId="0" applyNumberFormat="1" applyFont="1" applyFill="1" applyBorder="1" applyAlignment="1" applyProtection="1">
      <alignment vertical="center" wrapText="1"/>
      <protection hidden="1"/>
    </xf>
    <xf numFmtId="164" fontId="15" fillId="8" borderId="13" xfId="0" applyNumberFormat="1" applyFont="1" applyFill="1" applyBorder="1" applyAlignment="1" applyProtection="1">
      <alignment vertical="center" wrapText="1"/>
    </xf>
    <xf numFmtId="164" fontId="15" fillId="8" borderId="21" xfId="0" applyNumberFormat="1" applyFont="1" applyFill="1" applyBorder="1" applyAlignment="1" applyProtection="1">
      <alignment vertical="center" wrapText="1"/>
    </xf>
    <xf numFmtId="9" fontId="13" fillId="8" borderId="13" xfId="0" applyNumberFormat="1" applyFont="1" applyFill="1" applyBorder="1" applyAlignment="1" applyProtection="1">
      <alignment vertical="center" wrapText="1"/>
    </xf>
    <xf numFmtId="164" fontId="15" fillId="8" borderId="13" xfId="0" applyNumberFormat="1" applyFont="1" applyFill="1" applyBorder="1" applyAlignment="1" applyProtection="1">
      <alignment vertical="center" wrapText="1"/>
      <protection hidden="1"/>
    </xf>
    <xf numFmtId="164" fontId="15" fillId="8" borderId="14" xfId="0" applyNumberFormat="1" applyFont="1" applyFill="1" applyBorder="1" applyAlignment="1" applyProtection="1">
      <alignment vertical="center" wrapText="1"/>
      <protection hidden="1"/>
    </xf>
    <xf numFmtId="164" fontId="15" fillId="8" borderId="19" xfId="0" applyNumberFormat="1" applyFont="1" applyFill="1" applyBorder="1" applyAlignment="1" applyProtection="1">
      <alignment vertical="center" wrapText="1"/>
      <protection hidden="1"/>
    </xf>
    <xf numFmtId="9" fontId="13" fillId="8" borderId="14" xfId="6" applyFont="1" applyFill="1" applyBorder="1" applyAlignment="1" applyProtection="1">
      <alignment vertical="center" wrapText="1"/>
      <protection hidden="1"/>
    </xf>
    <xf numFmtId="0" fontId="13" fillId="8" borderId="14" xfId="0" applyFont="1" applyFill="1" applyBorder="1" applyAlignment="1" applyProtection="1">
      <alignment vertical="center" wrapText="1"/>
      <protection hidden="1"/>
    </xf>
    <xf numFmtId="0" fontId="13" fillId="8" borderId="19" xfId="0" applyFont="1" applyFill="1" applyBorder="1" applyAlignment="1" applyProtection="1">
      <alignment vertical="center" wrapText="1"/>
      <protection hidden="1"/>
    </xf>
    <xf numFmtId="0" fontId="13" fillId="8" borderId="12" xfId="0" applyFont="1" applyFill="1" applyBorder="1" applyAlignment="1" applyProtection="1">
      <alignment vertical="center" wrapText="1"/>
      <protection hidden="1"/>
    </xf>
    <xf numFmtId="9" fontId="13" fillId="8" borderId="12" xfId="6" applyFont="1" applyFill="1" applyBorder="1" applyAlignment="1" applyProtection="1">
      <alignment vertical="center" wrapText="1"/>
      <protection hidden="1"/>
    </xf>
    <xf numFmtId="0" fontId="13" fillId="0" borderId="0" xfId="0" applyFont="1" applyBorder="1" applyAlignment="1" applyProtection="1">
      <alignment wrapText="1"/>
      <protection hidden="1"/>
    </xf>
    <xf numFmtId="9" fontId="13" fillId="6" borderId="0" xfId="0" applyNumberFormat="1" applyFont="1" applyFill="1" applyBorder="1" applyAlignment="1" applyProtection="1">
      <alignment vertical="center" wrapText="1"/>
      <protection hidden="1"/>
    </xf>
    <xf numFmtId="9" fontId="15" fillId="0" borderId="13" xfId="0" applyNumberFormat="1" applyFont="1" applyFill="1" applyBorder="1" applyAlignment="1" applyProtection="1">
      <alignment vertical="center" wrapText="1"/>
      <protection hidden="1"/>
    </xf>
    <xf numFmtId="9" fontId="15" fillId="0" borderId="21" xfId="0" applyNumberFormat="1" applyFont="1" applyFill="1" applyBorder="1" applyAlignment="1" applyProtection="1">
      <alignment vertical="center" wrapText="1"/>
    </xf>
    <xf numFmtId="9" fontId="3" fillId="0" borderId="17" xfId="6" applyFont="1" applyFill="1" applyBorder="1" applyAlignment="1" applyProtection="1">
      <alignment vertical="center" wrapText="1"/>
    </xf>
    <xf numFmtId="9" fontId="13" fillId="0" borderId="0" xfId="0" applyNumberFormat="1" applyFont="1" applyFill="1" applyBorder="1" applyAlignment="1" applyProtection="1">
      <alignment vertical="center" wrapText="1"/>
      <protection hidden="1"/>
    </xf>
    <xf numFmtId="9" fontId="15" fillId="0" borderId="23" xfId="0" applyNumberFormat="1" applyFont="1" applyFill="1" applyBorder="1" applyAlignment="1" applyProtection="1">
      <alignment vertical="center" wrapText="1"/>
    </xf>
    <xf numFmtId="9" fontId="15" fillId="0" borderId="15" xfId="0" applyNumberFormat="1" applyFont="1" applyFill="1" applyBorder="1" applyAlignment="1" applyProtection="1">
      <alignment vertical="center" wrapText="1"/>
    </xf>
    <xf numFmtId="9" fontId="13" fillId="6" borderId="11" xfId="0" applyNumberFormat="1" applyFont="1" applyFill="1" applyBorder="1" applyAlignment="1" applyProtection="1">
      <alignment vertical="center" wrapText="1"/>
      <protection hidden="1"/>
    </xf>
    <xf numFmtId="9" fontId="13" fillId="6" borderId="10" xfId="0" applyNumberFormat="1" applyFont="1" applyFill="1" applyBorder="1" applyAlignment="1" applyProtection="1">
      <alignment vertical="center" wrapText="1"/>
      <protection hidden="1"/>
    </xf>
    <xf numFmtId="9" fontId="15" fillId="6" borderId="20" xfId="0" applyNumberFormat="1" applyFont="1" applyFill="1" applyBorder="1" applyAlignment="1" applyProtection="1">
      <alignment vertical="center" wrapText="1"/>
      <protection hidden="1"/>
    </xf>
    <xf numFmtId="9" fontId="15" fillId="6" borderId="9" xfId="0" applyNumberFormat="1" applyFont="1" applyFill="1" applyBorder="1" applyAlignment="1" applyProtection="1">
      <alignment vertical="center" wrapText="1"/>
      <protection hidden="1"/>
    </xf>
    <xf numFmtId="9" fontId="15" fillId="6" borderId="19" xfId="0" applyNumberFormat="1" applyFont="1" applyFill="1" applyBorder="1" applyAlignment="1" applyProtection="1">
      <alignment vertical="center" wrapText="1"/>
      <protection hidden="1"/>
    </xf>
    <xf numFmtId="9" fontId="15" fillId="6" borderId="14" xfId="0" applyNumberFormat="1" applyFont="1" applyFill="1" applyBorder="1" applyAlignment="1" applyProtection="1">
      <alignment vertical="center" wrapText="1"/>
      <protection hidden="1"/>
    </xf>
    <xf numFmtId="9" fontId="15" fillId="6" borderId="14" xfId="0" applyNumberFormat="1" applyFont="1" applyFill="1" applyBorder="1" applyAlignment="1" applyProtection="1">
      <alignment vertical="center" wrapText="1"/>
    </xf>
    <xf numFmtId="9" fontId="13" fillId="6" borderId="20" xfId="0" applyNumberFormat="1" applyFont="1" applyFill="1" applyBorder="1" applyAlignment="1" applyProtection="1">
      <alignment vertical="center" wrapText="1"/>
      <protection hidden="1"/>
    </xf>
    <xf numFmtId="9" fontId="13" fillId="6" borderId="19" xfId="0" applyNumberFormat="1" applyFont="1" applyFill="1" applyBorder="1" applyAlignment="1" applyProtection="1">
      <alignment vertical="center" wrapText="1"/>
      <protection hidden="1"/>
    </xf>
    <xf numFmtId="9" fontId="13" fillId="6" borderId="14" xfId="0" applyNumberFormat="1" applyFont="1" applyFill="1" applyBorder="1" applyAlignment="1" applyProtection="1">
      <alignment vertical="center" wrapText="1"/>
      <protection hidden="1"/>
    </xf>
    <xf numFmtId="9" fontId="15" fillId="6" borderId="13" xfId="0" applyNumberFormat="1" applyFont="1" applyFill="1" applyBorder="1" applyAlignment="1" applyProtection="1">
      <alignment vertical="center" wrapText="1"/>
      <protection hidden="1"/>
    </xf>
    <xf numFmtId="9" fontId="13" fillId="6" borderId="18" xfId="0" applyNumberFormat="1" applyFont="1" applyFill="1" applyBorder="1" applyAlignment="1" applyProtection="1">
      <alignment vertical="center" wrapText="1"/>
      <protection hidden="1"/>
    </xf>
    <xf numFmtId="9" fontId="13" fillId="6" borderId="12" xfId="0" applyNumberFormat="1" applyFont="1" applyFill="1" applyBorder="1" applyAlignment="1" applyProtection="1">
      <alignment vertical="center" wrapText="1"/>
      <protection hidden="1"/>
    </xf>
    <xf numFmtId="164" fontId="15" fillId="6" borderId="0" xfId="0" applyNumberFormat="1" applyFont="1" applyFill="1" applyBorder="1" applyAlignment="1" applyProtection="1">
      <alignment vertical="center" wrapText="1"/>
    </xf>
    <xf numFmtId="9" fontId="13" fillId="6" borderId="0" xfId="0" applyNumberFormat="1" applyFont="1" applyFill="1" applyBorder="1" applyAlignment="1" applyProtection="1">
      <alignment vertical="center" wrapText="1"/>
    </xf>
    <xf numFmtId="164" fontId="13" fillId="6" borderId="0" xfId="0" applyNumberFormat="1" applyFont="1" applyFill="1" applyBorder="1" applyAlignment="1" applyProtection="1">
      <alignment vertical="center" wrapText="1"/>
      <protection hidden="1"/>
    </xf>
    <xf numFmtId="0" fontId="13" fillId="6" borderId="11" xfId="0" applyFont="1" applyFill="1" applyBorder="1" applyAlignment="1" applyProtection="1">
      <alignment vertical="center" wrapText="1"/>
      <protection hidden="1"/>
    </xf>
    <xf numFmtId="0" fontId="13" fillId="6" borderId="9" xfId="0" applyFont="1" applyFill="1" applyBorder="1" applyAlignment="1" applyProtection="1">
      <alignment vertical="center" wrapText="1"/>
      <protection hidden="1"/>
    </xf>
    <xf numFmtId="9" fontId="15" fillId="0" borderId="18" xfId="0" applyNumberFormat="1" applyFont="1" applyFill="1" applyBorder="1" applyAlignment="1" applyProtection="1">
      <alignment vertical="center" wrapText="1"/>
      <protection hidden="1"/>
    </xf>
    <xf numFmtId="9" fontId="15" fillId="0" borderId="15" xfId="0" applyNumberFormat="1" applyFont="1" applyFill="1" applyBorder="1" applyAlignment="1" applyProtection="1">
      <alignment vertical="center" wrapText="1"/>
      <protection hidden="1"/>
    </xf>
    <xf numFmtId="9" fontId="15" fillId="0" borderId="17" xfId="0" applyNumberFormat="1" applyFont="1" applyFill="1" applyBorder="1" applyAlignment="1" applyProtection="1">
      <alignment vertical="center" wrapText="1"/>
      <protection hidden="1"/>
    </xf>
    <xf numFmtId="9" fontId="15" fillId="0" borderId="12" xfId="0" applyNumberFormat="1" applyFont="1" applyFill="1" applyBorder="1" applyAlignment="1" applyProtection="1">
      <alignment vertical="center" wrapText="1"/>
      <protection hidden="1"/>
    </xf>
    <xf numFmtId="0" fontId="13" fillId="6" borderId="0" xfId="0" applyFont="1" applyFill="1" applyBorder="1" applyAlignment="1" applyProtection="1">
      <alignment wrapText="1"/>
      <protection hidden="1"/>
    </xf>
    <xf numFmtId="164" fontId="13" fillId="6" borderId="0" xfId="0" applyNumberFormat="1" applyFont="1" applyFill="1" applyBorder="1" applyAlignment="1" applyProtection="1">
      <alignment vertical="center" wrapText="1"/>
    </xf>
    <xf numFmtId="9" fontId="15" fillId="0" borderId="22" xfId="6" applyFont="1" applyFill="1" applyBorder="1" applyAlignment="1" applyProtection="1">
      <alignment horizontal="right" vertical="center" wrapText="1"/>
      <protection hidden="1"/>
    </xf>
    <xf numFmtId="9" fontId="15" fillId="0" borderId="21" xfId="6" applyFont="1" applyFill="1" applyBorder="1" applyAlignment="1" applyProtection="1">
      <alignment horizontal="right" vertical="center" wrapText="1"/>
    </xf>
    <xf numFmtId="9" fontId="15" fillId="0" borderId="13" xfId="6" applyFont="1" applyFill="1" applyBorder="1" applyAlignment="1" applyProtection="1">
      <alignment horizontal="right" vertical="center" wrapText="1"/>
      <protection hidden="1"/>
    </xf>
    <xf numFmtId="9" fontId="15" fillId="0" borderId="13" xfId="6" applyFont="1" applyFill="1" applyBorder="1" applyAlignment="1" applyProtection="1">
      <alignment horizontal="right" vertical="center" wrapText="1"/>
    </xf>
    <xf numFmtId="9" fontId="15" fillId="6" borderId="0" xfId="0" applyNumberFormat="1" applyFont="1" applyFill="1" applyBorder="1" applyAlignment="1" applyProtection="1">
      <alignment horizontal="center" vertical="center" wrapText="1"/>
    </xf>
    <xf numFmtId="9" fontId="13" fillId="0" borderId="14" xfId="6" applyFont="1" applyFill="1" applyBorder="1" applyAlignment="1" applyProtection="1">
      <alignment horizontal="right" vertical="center" wrapText="1"/>
      <protection hidden="1"/>
    </xf>
    <xf numFmtId="9" fontId="13" fillId="0" borderId="0" xfId="6" applyFont="1" applyFill="1" applyBorder="1" applyAlignment="1" applyProtection="1">
      <alignment horizontal="right" vertical="center" wrapText="1"/>
      <protection hidden="1"/>
    </xf>
    <xf numFmtId="9" fontId="13" fillId="0" borderId="19" xfId="6" applyFont="1" applyFill="1" applyBorder="1" applyAlignment="1" applyProtection="1">
      <alignment horizontal="right" vertical="center" wrapText="1"/>
      <protection hidden="1"/>
    </xf>
    <xf numFmtId="0" fontId="13" fillId="6" borderId="22" xfId="0" applyFont="1" applyFill="1" applyBorder="1" applyAlignment="1" applyProtection="1">
      <alignment wrapText="1"/>
      <protection hidden="1"/>
    </xf>
    <xf numFmtId="9" fontId="13" fillId="0" borderId="12" xfId="6" applyFont="1" applyFill="1" applyBorder="1" applyAlignment="1" applyProtection="1">
      <alignment horizontal="right" vertical="center" wrapText="1"/>
      <protection hidden="1"/>
    </xf>
    <xf numFmtId="9" fontId="13" fillId="0" borderId="17" xfId="6" applyFont="1" applyFill="1" applyBorder="1" applyAlignment="1" applyProtection="1">
      <alignment horizontal="right" vertical="center" wrapText="1"/>
      <protection hidden="1"/>
    </xf>
    <xf numFmtId="0" fontId="18" fillId="0" borderId="0" xfId="0" applyFont="1" applyAlignment="1">
      <alignment wrapText="1"/>
    </xf>
    <xf numFmtId="9" fontId="15" fillId="6" borderId="20" xfId="0" applyNumberFormat="1" applyFont="1" applyFill="1" applyBorder="1" applyAlignment="1" applyProtection="1">
      <alignment vertical="center" wrapText="1"/>
    </xf>
    <xf numFmtId="9" fontId="15" fillId="6" borderId="21" xfId="0" applyNumberFormat="1" applyFont="1" applyFill="1" applyBorder="1" applyAlignment="1" applyProtection="1">
      <alignment vertical="center" wrapText="1"/>
      <protection hidden="1"/>
    </xf>
    <xf numFmtId="9" fontId="15" fillId="0" borderId="23" xfId="0" applyNumberFormat="1" applyFont="1" applyFill="1" applyBorder="1" applyAlignment="1" applyProtection="1">
      <alignment vertical="center" wrapText="1"/>
      <protection hidden="1"/>
    </xf>
    <xf numFmtId="9" fontId="15" fillId="6" borderId="0" xfId="0" applyNumberFormat="1" applyFont="1" applyFill="1" applyBorder="1" applyAlignment="1" applyProtection="1">
      <alignment vertical="center" wrapText="1"/>
    </xf>
    <xf numFmtId="9" fontId="15" fillId="6" borderId="19" xfId="0" applyNumberFormat="1" applyFont="1" applyFill="1" applyBorder="1" applyAlignment="1" applyProtection="1">
      <alignment vertical="center" wrapText="1"/>
    </xf>
    <xf numFmtId="9" fontId="15" fillId="0" borderId="13" xfId="6" applyFont="1" applyFill="1" applyBorder="1" applyAlignment="1" applyProtection="1">
      <alignment vertical="center" wrapText="1"/>
    </xf>
    <xf numFmtId="9" fontId="15" fillId="0" borderId="0" xfId="6" applyFont="1" applyFill="1" applyBorder="1" applyAlignment="1" applyProtection="1">
      <alignment vertical="center" wrapText="1"/>
    </xf>
    <xf numFmtId="9" fontId="15" fillId="0" borderId="19" xfId="6" applyFont="1" applyFill="1" applyBorder="1" applyAlignment="1" applyProtection="1">
      <alignment vertical="center" wrapText="1"/>
    </xf>
    <xf numFmtId="9" fontId="15" fillId="0" borderId="14" xfId="6" applyFont="1" applyFill="1" applyBorder="1" applyAlignment="1" applyProtection="1">
      <alignment vertical="center" wrapText="1"/>
    </xf>
    <xf numFmtId="9" fontId="13" fillId="0" borderId="14" xfId="6" applyFont="1" applyFill="1" applyBorder="1" applyAlignment="1" applyProtection="1">
      <alignment vertical="center" wrapText="1"/>
      <protection hidden="1"/>
    </xf>
    <xf numFmtId="9" fontId="13" fillId="0" borderId="0" xfId="6" applyFont="1" applyFill="1" applyBorder="1" applyAlignment="1" applyProtection="1">
      <alignment vertical="center" wrapText="1"/>
      <protection hidden="1"/>
    </xf>
    <xf numFmtId="9" fontId="13" fillId="0" borderId="19" xfId="6" applyFont="1" applyFill="1" applyBorder="1" applyAlignment="1" applyProtection="1">
      <alignment vertical="center" wrapText="1"/>
      <protection hidden="1"/>
    </xf>
    <xf numFmtId="9" fontId="13" fillId="0" borderId="12" xfId="6" applyFont="1" applyFill="1" applyBorder="1" applyAlignment="1" applyProtection="1">
      <alignment vertical="center" wrapText="1"/>
      <protection hidden="1"/>
    </xf>
    <xf numFmtId="9" fontId="18" fillId="6" borderId="13" xfId="0" applyNumberFormat="1" applyFont="1" applyFill="1" applyBorder="1" applyAlignment="1" applyProtection="1">
      <alignment vertical="center" wrapText="1"/>
    </xf>
    <xf numFmtId="9" fontId="18" fillId="6" borderId="0" xfId="0" applyNumberFormat="1" applyFont="1" applyFill="1" applyBorder="1" applyAlignment="1" applyProtection="1">
      <alignment vertical="center" wrapText="1"/>
    </xf>
    <xf numFmtId="9" fontId="18" fillId="6" borderId="19" xfId="0" applyNumberFormat="1" applyFont="1" applyFill="1" applyBorder="1" applyAlignment="1" applyProtection="1">
      <alignment vertical="center" wrapText="1"/>
    </xf>
    <xf numFmtId="9" fontId="18" fillId="6" borderId="14" xfId="0" applyNumberFormat="1" applyFont="1" applyFill="1" applyBorder="1" applyAlignment="1" applyProtection="1">
      <alignment vertical="center" wrapText="1"/>
    </xf>
    <xf numFmtId="9" fontId="3" fillId="6" borderId="14" xfId="0" applyNumberFormat="1" applyFont="1" applyFill="1" applyBorder="1" applyAlignment="1" applyProtection="1">
      <alignment vertical="center" wrapText="1"/>
      <protection hidden="1"/>
    </xf>
    <xf numFmtId="9" fontId="3" fillId="6" borderId="0" xfId="0" applyNumberFormat="1" applyFont="1" applyFill="1" applyBorder="1" applyAlignment="1" applyProtection="1">
      <alignment vertical="center" wrapText="1"/>
      <protection hidden="1"/>
    </xf>
    <xf numFmtId="9" fontId="3" fillId="6" borderId="19" xfId="0" applyNumberFormat="1" applyFont="1" applyFill="1" applyBorder="1" applyAlignment="1" applyProtection="1">
      <alignment vertical="center" wrapText="1"/>
      <protection hidden="1"/>
    </xf>
    <xf numFmtId="9" fontId="3" fillId="6" borderId="12" xfId="0" applyNumberFormat="1" applyFont="1" applyFill="1" applyBorder="1" applyAlignment="1" applyProtection="1">
      <alignment vertical="center" wrapText="1"/>
      <protection hidden="1"/>
    </xf>
    <xf numFmtId="0" fontId="13" fillId="0" borderId="20" xfId="0" applyFont="1" applyBorder="1" applyAlignment="1" applyProtection="1">
      <alignment horizontal="center" vertical="center" wrapText="1"/>
      <protection hidden="1"/>
    </xf>
    <xf numFmtId="0" fontId="13" fillId="0" borderId="20" xfId="0" applyFont="1" applyBorder="1" applyAlignment="1" applyProtection="1">
      <alignment wrapText="1"/>
      <protection hidden="1"/>
    </xf>
    <xf numFmtId="9" fontId="13" fillId="8" borderId="22" xfId="6" applyFont="1" applyFill="1" applyBorder="1" applyAlignment="1" applyProtection="1">
      <alignment wrapText="1"/>
      <protection hidden="1"/>
    </xf>
    <xf numFmtId="9" fontId="13" fillId="8" borderId="9" xfId="6" applyFont="1" applyFill="1" applyBorder="1" applyAlignment="1" applyProtection="1">
      <alignment wrapText="1"/>
      <protection hidden="1"/>
    </xf>
    <xf numFmtId="9" fontId="13" fillId="8" borderId="21" xfId="6" applyFont="1" applyFill="1" applyBorder="1" applyAlignment="1" applyProtection="1">
      <alignment vertical="center" wrapText="1"/>
      <protection hidden="1"/>
    </xf>
    <xf numFmtId="9" fontId="13" fillId="8" borderId="13" xfId="6" applyFont="1" applyFill="1" applyBorder="1" applyAlignment="1" applyProtection="1">
      <alignment vertical="center" wrapText="1"/>
      <protection hidden="1"/>
    </xf>
    <xf numFmtId="0" fontId="13" fillId="6" borderId="23" xfId="0" applyFont="1" applyFill="1" applyBorder="1" applyAlignment="1" applyProtection="1">
      <alignment wrapText="1"/>
      <protection hidden="1"/>
    </xf>
    <xf numFmtId="0" fontId="13" fillId="8" borderId="20" xfId="0" applyFont="1" applyFill="1" applyBorder="1" applyAlignment="1" applyProtection="1">
      <alignment wrapText="1"/>
      <protection hidden="1"/>
    </xf>
    <xf numFmtId="0" fontId="13" fillId="8" borderId="0" xfId="0" applyFont="1" applyFill="1" applyBorder="1" applyAlignment="1" applyProtection="1">
      <alignment wrapText="1"/>
      <protection hidden="1"/>
    </xf>
    <xf numFmtId="171" fontId="13" fillId="8" borderId="19" xfId="0" applyNumberFormat="1" applyFont="1" applyFill="1" applyBorder="1" applyAlignment="1" applyProtection="1">
      <alignment vertical="center" wrapText="1"/>
      <protection hidden="1"/>
    </xf>
    <xf numFmtId="171" fontId="13" fillId="8" borderId="14" xfId="0" applyNumberFormat="1" applyFont="1" applyFill="1" applyBorder="1" applyAlignment="1" applyProtection="1">
      <alignment vertical="center" wrapText="1"/>
      <protection hidden="1"/>
    </xf>
    <xf numFmtId="0" fontId="13" fillId="0" borderId="0" xfId="0" applyFont="1" applyAlignment="1" applyProtection="1">
      <alignment wrapText="1"/>
    </xf>
    <xf numFmtId="0" fontId="13" fillId="8" borderId="22" xfId="0" applyFont="1" applyFill="1" applyBorder="1" applyAlignment="1" applyProtection="1">
      <alignment wrapText="1"/>
      <protection hidden="1"/>
    </xf>
    <xf numFmtId="0" fontId="13" fillId="8" borderId="9" xfId="0" applyFont="1" applyFill="1" applyBorder="1" applyAlignment="1" applyProtection="1">
      <alignment wrapText="1"/>
      <protection hidden="1"/>
    </xf>
    <xf numFmtId="0" fontId="13" fillId="8" borderId="21" xfId="0" applyFont="1" applyFill="1" applyBorder="1" applyAlignment="1" applyProtection="1">
      <alignment vertical="center" wrapText="1"/>
      <protection hidden="1"/>
    </xf>
    <xf numFmtId="0" fontId="13" fillId="8" borderId="13" xfId="0" applyFont="1" applyFill="1" applyBorder="1" applyAlignment="1" applyProtection="1">
      <alignment vertical="center" wrapText="1"/>
      <protection hidden="1"/>
    </xf>
    <xf numFmtId="0" fontId="13" fillId="6" borderId="18" xfId="0" applyFont="1" applyFill="1" applyBorder="1" applyAlignment="1" applyProtection="1">
      <alignment wrapText="1"/>
      <protection hidden="1"/>
    </xf>
    <xf numFmtId="0" fontId="13" fillId="8" borderId="14" xfId="0" applyFont="1" applyFill="1" applyBorder="1" applyAlignment="1" applyProtection="1">
      <alignment wrapText="1"/>
      <protection hidden="1"/>
    </xf>
    <xf numFmtId="0" fontId="13" fillId="8" borderId="12" xfId="0" applyFont="1" applyFill="1" applyBorder="1" applyAlignment="1" applyProtection="1">
      <alignment wrapText="1"/>
      <protection hidden="1"/>
    </xf>
    <xf numFmtId="0" fontId="13" fillId="9" borderId="14" xfId="0" applyFont="1" applyFill="1" applyBorder="1" applyAlignment="1" applyProtection="1">
      <alignment wrapText="1"/>
      <protection hidden="1"/>
    </xf>
    <xf numFmtId="0" fontId="13" fillId="6" borderId="19" xfId="0" applyFont="1" applyFill="1" applyBorder="1" applyAlignment="1" applyProtection="1">
      <alignment horizontal="left" wrapText="1"/>
      <protection hidden="1"/>
    </xf>
    <xf numFmtId="0" fontId="13" fillId="9" borderId="12" xfId="0" applyFont="1" applyFill="1" applyBorder="1" applyAlignment="1" applyProtection="1">
      <alignment wrapText="1"/>
      <protection hidden="1"/>
    </xf>
    <xf numFmtId="0" fontId="18" fillId="0" borderId="0" xfId="0" applyFont="1" applyFill="1" applyBorder="1" applyAlignment="1" applyProtection="1">
      <alignment horizontal="left" vertical="top" wrapText="1"/>
      <protection hidden="1"/>
    </xf>
    <xf numFmtId="0" fontId="13" fillId="0" borderId="0" xfId="0" applyFont="1" applyBorder="1" applyAlignment="1" applyProtection="1">
      <alignment horizontal="center" vertical="center" wrapText="1"/>
      <protection hidden="1"/>
    </xf>
    <xf numFmtId="0" fontId="13" fillId="8" borderId="14" xfId="0" applyFont="1" applyFill="1" applyBorder="1" applyAlignment="1" applyProtection="1">
      <alignment vertical="center" wrapText="1"/>
    </xf>
    <xf numFmtId="0" fontId="13" fillId="8" borderId="19" xfId="0" applyFont="1" applyFill="1" applyBorder="1" applyAlignment="1" applyProtection="1">
      <alignment vertical="center" wrapText="1"/>
    </xf>
    <xf numFmtId="9" fontId="15" fillId="0" borderId="13" xfId="0" applyNumberFormat="1" applyFont="1" applyFill="1" applyBorder="1" applyAlignment="1" applyProtection="1">
      <alignment vertical="center" wrapText="1"/>
    </xf>
    <xf numFmtId="9" fontId="15" fillId="6" borderId="13" xfId="0" applyNumberFormat="1" applyFont="1" applyFill="1" applyBorder="1" applyAlignment="1" applyProtection="1">
      <alignment vertical="center" wrapText="1"/>
    </xf>
    <xf numFmtId="9" fontId="15" fillId="9" borderId="19" xfId="0" applyNumberFormat="1" applyFont="1" applyFill="1" applyBorder="1" applyAlignment="1" applyProtection="1">
      <alignment vertical="center" wrapText="1"/>
      <protection hidden="1"/>
    </xf>
    <xf numFmtId="9" fontId="15" fillId="6" borderId="17" xfId="0" applyNumberFormat="1" applyFont="1" applyFill="1" applyBorder="1" applyAlignment="1" applyProtection="1">
      <alignment vertical="center" wrapText="1"/>
      <protection hidden="1"/>
    </xf>
    <xf numFmtId="9" fontId="15" fillId="6" borderId="12" xfId="0" applyNumberFormat="1" applyFont="1" applyFill="1" applyBorder="1" applyAlignment="1" applyProtection="1">
      <alignment vertical="center" wrapText="1"/>
      <protection hidden="1"/>
    </xf>
    <xf numFmtId="9" fontId="15" fillId="6" borderId="12" xfId="0" applyNumberFormat="1" applyFont="1" applyFill="1" applyBorder="1" applyAlignment="1" applyProtection="1">
      <alignment vertical="center" wrapText="1"/>
    </xf>
    <xf numFmtId="9" fontId="13" fillId="9" borderId="19" xfId="0" applyNumberFormat="1" applyFont="1" applyFill="1" applyBorder="1" applyAlignment="1" applyProtection="1">
      <alignment vertical="center" wrapText="1"/>
      <protection hidden="1"/>
    </xf>
    <xf numFmtId="9" fontId="13" fillId="6" borderId="15" xfId="0" applyNumberFormat="1" applyFont="1" applyFill="1" applyBorder="1" applyAlignment="1" applyProtection="1">
      <alignment vertical="center" wrapText="1"/>
      <protection hidden="1"/>
    </xf>
    <xf numFmtId="9" fontId="13" fillId="6" borderId="23" xfId="0" applyNumberFormat="1" applyFont="1" applyFill="1" applyBorder="1" applyAlignment="1" applyProtection="1">
      <alignment vertical="center" wrapText="1"/>
      <protection hidden="1"/>
    </xf>
    <xf numFmtId="9" fontId="15" fillId="0" borderId="20" xfId="6" applyFont="1" applyFill="1" applyBorder="1" applyAlignment="1" applyProtection="1">
      <alignment vertical="center" wrapText="1"/>
      <protection hidden="1"/>
    </xf>
    <xf numFmtId="9" fontId="15" fillId="9" borderId="19" xfId="6" applyFont="1" applyFill="1" applyBorder="1" applyAlignment="1" applyProtection="1">
      <alignment vertical="center" wrapText="1"/>
    </xf>
    <xf numFmtId="9" fontId="15" fillId="0" borderId="14" xfId="6" applyFont="1" applyFill="1" applyBorder="1" applyAlignment="1" applyProtection="1">
      <alignment vertical="center" wrapText="1"/>
      <protection hidden="1"/>
    </xf>
    <xf numFmtId="9" fontId="13" fillId="0" borderId="20" xfId="6" applyFont="1" applyFill="1" applyBorder="1" applyAlignment="1" applyProtection="1">
      <alignment vertical="center" wrapText="1"/>
      <protection hidden="1"/>
    </xf>
    <xf numFmtId="9" fontId="13" fillId="9" borderId="19"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9" fontId="18" fillId="6" borderId="20" xfId="0" applyNumberFormat="1" applyFont="1" applyFill="1" applyBorder="1" applyAlignment="1" applyProtection="1">
      <alignment vertical="center" wrapText="1"/>
      <protection hidden="1"/>
    </xf>
    <xf numFmtId="9" fontId="18" fillId="9" borderId="19" xfId="0" applyNumberFormat="1" applyFont="1" applyFill="1" applyBorder="1" applyAlignment="1" applyProtection="1">
      <alignment vertical="center" wrapText="1"/>
      <protection hidden="1"/>
    </xf>
    <xf numFmtId="9" fontId="18" fillId="6" borderId="19" xfId="0" applyNumberFormat="1" applyFont="1" applyFill="1" applyBorder="1" applyAlignment="1" applyProtection="1">
      <alignment vertical="center" wrapText="1"/>
      <protection hidden="1"/>
    </xf>
    <xf numFmtId="9" fontId="18" fillId="6" borderId="14" xfId="0" applyNumberFormat="1" applyFont="1" applyFill="1" applyBorder="1" applyAlignment="1" applyProtection="1">
      <alignment vertical="center" wrapText="1"/>
      <protection hidden="1"/>
    </xf>
    <xf numFmtId="9" fontId="3" fillId="6" borderId="20" xfId="0" applyNumberFormat="1" applyFont="1" applyFill="1" applyBorder="1" applyAlignment="1" applyProtection="1">
      <alignment vertical="center" wrapText="1"/>
      <protection hidden="1"/>
    </xf>
    <xf numFmtId="9" fontId="3" fillId="9" borderId="19" xfId="0" applyNumberFormat="1" applyFont="1" applyFill="1" applyBorder="1" applyAlignment="1" applyProtection="1">
      <alignment vertical="center" wrapText="1"/>
      <protection hidden="1"/>
    </xf>
    <xf numFmtId="0" fontId="13" fillId="9" borderId="19" xfId="0" applyFont="1" applyFill="1" applyBorder="1" applyAlignment="1" applyProtection="1">
      <alignment vertical="center" wrapText="1"/>
      <protection hidden="1"/>
    </xf>
    <xf numFmtId="0" fontId="13" fillId="9" borderId="14" xfId="0" applyFont="1" applyFill="1" applyBorder="1" applyAlignment="1" applyProtection="1">
      <alignment vertical="center" wrapText="1"/>
      <protection hidden="1"/>
    </xf>
    <xf numFmtId="0" fontId="15" fillId="9" borderId="14" xfId="0" applyFont="1" applyFill="1" applyBorder="1" applyAlignment="1" applyProtection="1">
      <alignment horizontal="center" wrapText="1"/>
      <protection hidden="1"/>
    </xf>
    <xf numFmtId="0" fontId="13" fillId="6" borderId="13" xfId="0" applyFont="1" applyFill="1" applyBorder="1" applyAlignment="1" applyProtection="1">
      <alignment wrapText="1"/>
      <protection hidden="1"/>
    </xf>
    <xf numFmtId="0" fontId="15" fillId="9" borderId="14" xfId="0" applyFont="1" applyFill="1" applyBorder="1" applyAlignment="1" applyProtection="1">
      <alignment wrapText="1"/>
      <protection hidden="1"/>
    </xf>
    <xf numFmtId="0" fontId="15" fillId="9" borderId="12" xfId="0" applyFont="1" applyFill="1" applyBorder="1" applyAlignment="1" applyProtection="1">
      <alignment wrapText="1"/>
      <protection hidden="1"/>
    </xf>
    <xf numFmtId="0" fontId="34" fillId="0" borderId="0" xfId="0" applyFont="1" applyAlignment="1">
      <alignment vertical="center"/>
    </xf>
    <xf numFmtId="0" fontId="14" fillId="0" borderId="0" xfId="0" applyFont="1" applyProtection="1"/>
    <xf numFmtId="0" fontId="3" fillId="0" borderId="0" xfId="0" applyFont="1" applyAlignment="1" applyProtection="1">
      <alignment wrapText="1"/>
    </xf>
    <xf numFmtId="0" fontId="13" fillId="0" borderId="0" xfId="0" quotePrefix="1" applyFont="1" applyAlignment="1" applyProtection="1">
      <protection hidden="1"/>
    </xf>
    <xf numFmtId="0" fontId="13" fillId="0" borderId="0" xfId="0" applyFont="1" applyFill="1"/>
    <xf numFmtId="0" fontId="13" fillId="0" borderId="0" xfId="0" applyFont="1" applyFill="1" applyProtection="1"/>
    <xf numFmtId="0" fontId="13" fillId="0" borderId="0" xfId="0" applyFont="1" applyFill="1" applyAlignment="1" applyProtection="1">
      <alignment wrapText="1"/>
    </xf>
    <xf numFmtId="0" fontId="13" fillId="0" borderId="0" xfId="0" applyFont="1" applyFill="1" applyProtection="1">
      <protection hidden="1"/>
    </xf>
    <xf numFmtId="9" fontId="13" fillId="0" borderId="13" xfId="4" applyFont="1" applyFill="1" applyBorder="1" applyAlignment="1">
      <alignment vertical="center" wrapText="1"/>
    </xf>
    <xf numFmtId="9" fontId="13" fillId="13" borderId="13" xfId="4" applyFont="1" applyFill="1" applyBorder="1" applyAlignment="1">
      <alignment vertical="center" wrapText="1"/>
    </xf>
    <xf numFmtId="174" fontId="18" fillId="4" borderId="23" xfId="3" applyNumberFormat="1" applyFont="1" applyFill="1" applyBorder="1" applyAlignment="1" applyProtection="1">
      <alignment wrapText="1"/>
      <protection hidden="1"/>
    </xf>
    <xf numFmtId="174" fontId="18" fillId="13" borderId="23" xfId="3" applyNumberFormat="1" applyFont="1" applyFill="1" applyBorder="1" applyAlignment="1" applyProtection="1">
      <alignment wrapText="1"/>
      <protection hidden="1"/>
    </xf>
    <xf numFmtId="174" fontId="3" fillId="4" borderId="23" xfId="3" applyNumberFormat="1" applyFont="1" applyFill="1" applyBorder="1" applyAlignment="1" applyProtection="1">
      <alignment wrapText="1"/>
      <protection locked="0" hidden="1"/>
    </xf>
    <xf numFmtId="174" fontId="3" fillId="13" borderId="23" xfId="3" applyNumberFormat="1" applyFont="1" applyFill="1" applyBorder="1" applyAlignment="1" applyProtection="1">
      <alignment wrapText="1"/>
      <protection locked="0" hidden="1"/>
    </xf>
    <xf numFmtId="174" fontId="3" fillId="13" borderId="23" xfId="3" applyNumberFormat="1" applyFont="1" applyFill="1" applyBorder="1" applyAlignment="1" applyProtection="1">
      <alignment wrapText="1"/>
      <protection hidden="1"/>
    </xf>
    <xf numFmtId="168" fontId="15" fillId="7" borderId="23" xfId="0" applyNumberFormat="1" applyFont="1" applyFill="1" applyBorder="1" applyAlignment="1" applyProtection="1">
      <alignment vertical="top" wrapText="1"/>
      <protection hidden="1"/>
    </xf>
    <xf numFmtId="3" fontId="31" fillId="11" borderId="23" xfId="0" applyNumberFormat="1" applyFont="1" applyFill="1" applyBorder="1" applyAlignment="1">
      <alignment horizontal="center" vertical="center" wrapText="1"/>
    </xf>
    <xf numFmtId="168" fontId="15" fillId="5" borderId="11" xfId="0" applyNumberFormat="1" applyFont="1" applyFill="1" applyBorder="1" applyAlignment="1">
      <alignment horizontal="left" wrapText="1"/>
    </xf>
    <xf numFmtId="168" fontId="15" fillId="5" borderId="15" xfId="0" applyNumberFormat="1" applyFont="1" applyFill="1" applyBorder="1" applyAlignment="1">
      <alignment horizontal="left" wrapText="1"/>
    </xf>
    <xf numFmtId="175" fontId="13" fillId="0" borderId="23" xfId="0" applyNumberFormat="1" applyFont="1" applyFill="1" applyBorder="1" applyAlignment="1" applyProtection="1">
      <alignment vertical="center" wrapText="1"/>
      <protection locked="0"/>
    </xf>
    <xf numFmtId="175" fontId="13" fillId="13" borderId="23" xfId="0" applyNumberFormat="1" applyFont="1" applyFill="1" applyBorder="1" applyAlignment="1" applyProtection="1">
      <alignment vertical="center" wrapText="1"/>
      <protection locked="0"/>
    </xf>
    <xf numFmtId="168" fontId="13" fillId="0" borderId="0" xfId="0" applyNumberFormat="1" applyFont="1" applyAlignment="1"/>
    <xf numFmtId="0" fontId="3" fillId="0" borderId="0" xfId="0" applyFont="1" applyFill="1" applyBorder="1"/>
    <xf numFmtId="168" fontId="13" fillId="11" borderId="23" xfId="0" applyNumberFormat="1" applyFont="1" applyFill="1" applyBorder="1" applyAlignment="1" applyProtection="1">
      <alignment horizontal="left" vertical="center" wrapText="1"/>
      <protection hidden="1"/>
    </xf>
    <xf numFmtId="3" fontId="15" fillId="11" borderId="15" xfId="0" applyNumberFormat="1" applyFont="1" applyFill="1" applyBorder="1" applyAlignment="1">
      <alignment vertical="center" wrapText="1"/>
    </xf>
    <xf numFmtId="172" fontId="3" fillId="0" borderId="0" xfId="0" applyNumberFormat="1" applyFont="1" applyFill="1" applyAlignment="1">
      <alignment wrapText="1"/>
    </xf>
    <xf numFmtId="0" fontId="13" fillId="11" borderId="23" xfId="0" applyFont="1" applyFill="1" applyBorder="1" applyAlignment="1">
      <alignment wrapText="1"/>
    </xf>
    <xf numFmtId="172" fontId="18" fillId="7" borderId="23" xfId="0" applyNumberFormat="1" applyFont="1" applyFill="1" applyBorder="1" applyAlignment="1">
      <alignment vertical="center" wrapText="1"/>
    </xf>
    <xf numFmtId="0" fontId="18" fillId="13" borderId="13" xfId="0" applyFont="1" applyFill="1" applyBorder="1" applyAlignment="1">
      <alignment horizontal="center" vertical="center" wrapText="1"/>
    </xf>
    <xf numFmtId="175" fontId="13" fillId="6" borderId="13" xfId="0" applyNumberFormat="1" applyFont="1" applyFill="1" applyBorder="1" applyAlignment="1" applyProtection="1">
      <alignment horizontal="left" wrapText="1"/>
      <protection locked="0"/>
    </xf>
    <xf numFmtId="175" fontId="13" fillId="6" borderId="14" xfId="0" applyNumberFormat="1" applyFont="1" applyFill="1" applyBorder="1" applyAlignment="1" applyProtection="1">
      <alignment horizontal="left" wrapText="1"/>
      <protection locked="0"/>
    </xf>
    <xf numFmtId="14" fontId="13" fillId="13" borderId="14" xfId="0" applyNumberFormat="1" applyFont="1" applyFill="1" applyBorder="1" applyAlignment="1" applyProtection="1">
      <alignment horizontal="center" vertical="center" wrapText="1"/>
    </xf>
    <xf numFmtId="168" fontId="13" fillId="0" borderId="0" xfId="0" applyNumberFormat="1" applyFont="1" applyFill="1" applyAlignment="1">
      <alignment wrapText="1"/>
    </xf>
    <xf numFmtId="176" fontId="13" fillId="0" borderId="23" xfId="0" applyNumberFormat="1" applyFont="1" applyBorder="1" applyAlignment="1" applyProtection="1">
      <alignment wrapText="1"/>
      <protection locked="0"/>
    </xf>
    <xf numFmtId="0" fontId="11" fillId="5" borderId="23" xfId="0" applyFont="1" applyFill="1" applyBorder="1" applyAlignment="1">
      <alignment horizontal="center" vertical="center" wrapText="1"/>
    </xf>
    <xf numFmtId="0" fontId="3" fillId="0" borderId="23" xfId="0" applyFont="1" applyBorder="1" applyAlignment="1">
      <alignment vertical="center" wrapText="1"/>
    </xf>
    <xf numFmtId="175" fontId="13" fillId="13" borderId="13" xfId="0" applyNumberFormat="1" applyFont="1" applyFill="1" applyBorder="1" applyAlignment="1" applyProtection="1">
      <alignment horizontal="left" wrapText="1"/>
      <protection locked="0"/>
    </xf>
    <xf numFmtId="175" fontId="13" fillId="13" borderId="14" xfId="0" applyNumberFormat="1" applyFont="1" applyFill="1" applyBorder="1" applyAlignment="1" applyProtection="1">
      <alignment horizontal="left" wrapText="1"/>
      <protection locked="0"/>
    </xf>
    <xf numFmtId="0" fontId="14" fillId="0" borderId="0" xfId="0" applyFont="1" applyFill="1" applyAlignment="1">
      <alignment vertical="top" wrapText="1"/>
    </xf>
    <xf numFmtId="14" fontId="13" fillId="0" borderId="14" xfId="0" applyNumberFormat="1" applyFont="1" applyBorder="1" applyAlignment="1" applyProtection="1">
      <alignment horizontal="center" vertical="center" wrapText="1"/>
    </xf>
    <xf numFmtId="0" fontId="30" fillId="0" borderId="23" xfId="0" applyFont="1" applyFill="1" applyBorder="1" applyAlignment="1">
      <alignment horizontal="center" vertical="center" wrapText="1"/>
    </xf>
    <xf numFmtId="168" fontId="36" fillId="13" borderId="23" xfId="0" applyNumberFormat="1" applyFont="1" applyFill="1" applyBorder="1" applyAlignment="1">
      <alignment horizontal="center" vertical="center" wrapText="1"/>
    </xf>
    <xf numFmtId="0" fontId="30" fillId="13" borderId="12" xfId="0" applyFont="1" applyFill="1" applyBorder="1" applyAlignment="1">
      <alignment horizontal="center" vertical="center" wrapText="1"/>
    </xf>
    <xf numFmtId="0" fontId="30" fillId="13" borderId="23" xfId="0" applyFont="1" applyFill="1" applyBorder="1" applyAlignment="1">
      <alignment horizontal="center" vertical="center" wrapText="1"/>
    </xf>
    <xf numFmtId="0" fontId="18" fillId="5" borderId="23" xfId="0" applyFont="1" applyFill="1" applyBorder="1" applyAlignment="1">
      <alignment wrapText="1"/>
    </xf>
    <xf numFmtId="3" fontId="3" fillId="0" borderId="9" xfId="0" applyNumberFormat="1" applyFont="1" applyBorder="1" applyAlignment="1">
      <alignment wrapText="1"/>
    </xf>
    <xf numFmtId="0" fontId="30" fillId="13" borderId="14" xfId="0" applyFont="1" applyFill="1" applyBorder="1" applyAlignment="1">
      <alignment horizontal="center" vertical="center" wrapText="1"/>
    </xf>
    <xf numFmtId="0" fontId="3" fillId="0" borderId="0" xfId="0" applyFont="1" applyAlignment="1" applyProtection="1">
      <protection hidden="1"/>
    </xf>
    <xf numFmtId="0" fontId="13" fillId="0" borderId="0" xfId="0" applyFont="1" applyAlignment="1"/>
    <xf numFmtId="0" fontId="3" fillId="0" borderId="0" xfId="0" applyFont="1" applyFill="1" applyAlignment="1" applyProtection="1">
      <protection hidden="1"/>
    </xf>
    <xf numFmtId="0" fontId="13" fillId="0" borderId="0" xfId="0" applyFont="1" applyFill="1" applyAlignment="1" applyProtection="1">
      <alignment horizontal="left"/>
    </xf>
    <xf numFmtId="0" fontId="13" fillId="0" borderId="0" xfId="0" applyFont="1" applyFill="1" applyAlignment="1" applyProtection="1">
      <alignment wrapText="1"/>
      <protection hidden="1"/>
    </xf>
    <xf numFmtId="0" fontId="3" fillId="0" borderId="0" xfId="0" applyFont="1" applyFill="1" applyAlignment="1" applyProtection="1">
      <alignment horizontal="left"/>
      <protection hidden="1"/>
    </xf>
    <xf numFmtId="0" fontId="3" fillId="0" borderId="0" xfId="0" applyFont="1" applyBorder="1" applyAlignment="1" applyProtection="1">
      <protection hidden="1"/>
    </xf>
    <xf numFmtId="0" fontId="14" fillId="0" borderId="0" xfId="0" applyFont="1" applyBorder="1" applyAlignment="1" applyProtection="1">
      <protection hidden="1"/>
    </xf>
    <xf numFmtId="0" fontId="3" fillId="0" borderId="8" xfId="0" applyFont="1" applyBorder="1" applyAlignment="1" applyProtection="1">
      <protection hidden="1"/>
    </xf>
    <xf numFmtId="0" fontId="3" fillId="0" borderId="7" xfId="0" applyFont="1" applyBorder="1" applyAlignment="1" applyProtection="1">
      <protection hidden="1"/>
    </xf>
    <xf numFmtId="0" fontId="3" fillId="0" borderId="6" xfId="0" applyFont="1" applyBorder="1" applyAlignment="1" applyProtection="1">
      <protection hidden="1"/>
    </xf>
    <xf numFmtId="0" fontId="3" fillId="0" borderId="5" xfId="0" applyFont="1" applyBorder="1" applyAlignment="1" applyProtection="1">
      <protection hidden="1"/>
    </xf>
    <xf numFmtId="0" fontId="3" fillId="0" borderId="4" xfId="0" applyFont="1" applyBorder="1" applyAlignment="1" applyProtection="1">
      <protection hidden="1"/>
    </xf>
    <xf numFmtId="0" fontId="3" fillId="0" borderId="4" xfId="0" applyFont="1" applyBorder="1" applyAlignment="1"/>
    <xf numFmtId="0" fontId="14" fillId="0" borderId="0" xfId="0" applyFont="1" applyAlignment="1" applyProtection="1">
      <protection hidden="1"/>
    </xf>
    <xf numFmtId="0" fontId="13" fillId="0" borderId="0" xfId="0" applyFont="1" applyFill="1" applyAlignment="1" applyProtection="1">
      <alignment vertical="center" wrapText="1"/>
      <protection hidden="1"/>
    </xf>
    <xf numFmtId="0" fontId="3" fillId="4" borderId="0" xfId="0" applyFont="1" applyFill="1" applyBorder="1" applyAlignment="1" applyProtection="1">
      <alignment wrapText="1"/>
      <protection hidden="1"/>
    </xf>
    <xf numFmtId="174" fontId="3" fillId="4" borderId="23" xfId="3" applyNumberFormat="1" applyFont="1" applyFill="1" applyBorder="1" applyAlignment="1" applyProtection="1">
      <alignment wrapText="1"/>
      <protection locked="0"/>
    </xf>
    <xf numFmtId="0" fontId="13" fillId="6" borderId="23" xfId="0" applyFont="1" applyFill="1" applyBorder="1" applyProtection="1"/>
    <xf numFmtId="0" fontId="13" fillId="0" borderId="23" xfId="0" applyFont="1" applyFill="1" applyBorder="1" applyProtection="1"/>
    <xf numFmtId="38" fontId="15" fillId="6" borderId="19" xfId="0" applyNumberFormat="1" applyFont="1" applyFill="1" applyBorder="1" applyAlignment="1" applyProtection="1">
      <alignment wrapText="1"/>
    </xf>
    <xf numFmtId="38" fontId="15" fillId="6" borderId="14" xfId="0" applyNumberFormat="1" applyFont="1" applyFill="1" applyBorder="1" applyAlignment="1" applyProtection="1">
      <alignment wrapText="1"/>
    </xf>
    <xf numFmtId="0" fontId="15" fillId="6" borderId="20" xfId="0" applyFont="1" applyFill="1" applyBorder="1" applyProtection="1"/>
    <xf numFmtId="0" fontId="15" fillId="9" borderId="23" xfId="0" applyFont="1" applyFill="1" applyBorder="1" applyProtection="1">
      <protection hidden="1"/>
    </xf>
    <xf numFmtId="175" fontId="13" fillId="6" borderId="23" xfId="0" applyNumberFormat="1" applyFont="1" applyFill="1" applyBorder="1" applyAlignment="1" applyProtection="1">
      <alignment horizontal="left"/>
      <protection locked="0"/>
    </xf>
    <xf numFmtId="0" fontId="15" fillId="5" borderId="11" xfId="0" applyFont="1" applyFill="1" applyBorder="1" applyAlignment="1" applyProtection="1">
      <alignment wrapText="1"/>
    </xf>
    <xf numFmtId="0" fontId="3" fillId="0" borderId="23" xfId="0" applyFont="1" applyBorder="1" applyAlignment="1" applyProtection="1">
      <alignment vertical="top" wrapText="1"/>
      <protection hidden="1"/>
    </xf>
    <xf numFmtId="0" fontId="3" fillId="6" borderId="18" xfId="0" applyFont="1" applyFill="1" applyBorder="1" applyAlignment="1" applyProtection="1">
      <alignment vertical="center" wrapText="1"/>
      <protection hidden="1"/>
    </xf>
    <xf numFmtId="177" fontId="13" fillId="0" borderId="23" xfId="2" applyNumberFormat="1" applyFont="1" applyFill="1" applyBorder="1" applyAlignment="1" applyProtection="1">
      <alignment wrapText="1"/>
      <protection locked="0"/>
    </xf>
    <xf numFmtId="0" fontId="3" fillId="6" borderId="18" xfId="0" applyFont="1" applyFill="1" applyBorder="1" applyAlignment="1" applyProtection="1">
      <alignment vertical="top" wrapText="1"/>
      <protection hidden="1"/>
    </xf>
    <xf numFmtId="0" fontId="13" fillId="6" borderId="23" xfId="0" applyFont="1" applyFill="1" applyBorder="1" applyAlignment="1" applyProtection="1">
      <alignment vertical="top" wrapText="1"/>
      <protection hidden="1"/>
    </xf>
    <xf numFmtId="0" fontId="18" fillId="6" borderId="12" xfId="0" applyFont="1" applyFill="1" applyBorder="1" applyAlignment="1" applyProtection="1">
      <alignment vertical="top" wrapText="1"/>
      <protection hidden="1"/>
    </xf>
    <xf numFmtId="177" fontId="15" fillId="0" borderId="23" xfId="2" applyNumberFormat="1" applyFont="1" applyFill="1" applyBorder="1" applyAlignment="1" applyProtection="1">
      <alignment wrapText="1"/>
      <protection hidden="1"/>
    </xf>
    <xf numFmtId="0" fontId="3" fillId="6" borderId="19" xfId="0" applyFont="1" applyFill="1" applyBorder="1" applyAlignment="1" applyProtection="1">
      <alignment vertical="top" wrapText="1"/>
      <protection hidden="1"/>
    </xf>
    <xf numFmtId="0" fontId="3" fillId="6" borderId="12" xfId="0" applyFont="1" applyFill="1" applyBorder="1" applyAlignment="1" applyProtection="1">
      <alignment horizontal="left" vertical="center" wrapText="1"/>
      <protection hidden="1"/>
    </xf>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7" fillId="12" borderId="4" xfId="0" applyFont="1" applyFill="1" applyBorder="1" applyAlignment="1">
      <alignment vertical="center" wrapText="1"/>
    </xf>
    <xf numFmtId="0" fontId="7" fillId="12" borderId="0" xfId="0" applyFont="1" applyFill="1" applyBorder="1" applyAlignment="1">
      <alignment vertical="center" wrapText="1"/>
    </xf>
    <xf numFmtId="0" fontId="7" fillId="12" borderId="5" xfId="0" applyFont="1" applyFill="1" applyBorder="1" applyAlignment="1">
      <alignment vertical="center" wrapText="1"/>
    </xf>
    <xf numFmtId="0" fontId="7" fillId="12" borderId="4"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0" fillId="0" borderId="0" xfId="0"/>
    <xf numFmtId="0" fontId="27" fillId="3" borderId="21" xfId="0" applyFont="1" applyFill="1" applyBorder="1" applyAlignment="1">
      <alignment horizontal="center"/>
    </xf>
    <xf numFmtId="0" fontId="27" fillId="3" borderId="9" xfId="0" applyFont="1" applyFill="1" applyBorder="1" applyAlignment="1">
      <alignment horizontal="center"/>
    </xf>
    <xf numFmtId="0" fontId="27" fillId="3" borderId="22" xfId="0" applyFont="1" applyFill="1" applyBorder="1" applyAlignment="1">
      <alignment horizont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7" fillId="3" borderId="17" xfId="0" applyFont="1" applyFill="1" applyBorder="1" applyAlignment="1">
      <alignment horizontal="center" vertical="top"/>
    </xf>
    <xf numFmtId="0" fontId="27" fillId="3" borderId="10" xfId="0" applyFont="1" applyFill="1" applyBorder="1" applyAlignment="1">
      <alignment horizontal="center" vertical="top"/>
    </xf>
    <xf numFmtId="0" fontId="27" fillId="3" borderId="18" xfId="0" applyFont="1" applyFill="1" applyBorder="1" applyAlignment="1">
      <alignment horizontal="center" vertical="top"/>
    </xf>
    <xf numFmtId="0" fontId="15" fillId="12" borderId="1" xfId="0" applyFont="1" applyFill="1" applyBorder="1" applyAlignment="1">
      <alignment horizontal="lef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28" fillId="12" borderId="1" xfId="0" applyFont="1" applyFill="1" applyBorder="1" applyAlignment="1">
      <alignment horizontal="left" vertical="center" wrapText="1"/>
    </xf>
    <xf numFmtId="0" fontId="28" fillId="12" borderId="2" xfId="0" applyFont="1" applyFill="1" applyBorder="1" applyAlignment="1">
      <alignment horizontal="left" vertical="center" wrapText="1"/>
    </xf>
    <xf numFmtId="0" fontId="28" fillId="12" borderId="3" xfId="0" applyFont="1" applyFill="1" applyBorder="1" applyAlignment="1">
      <alignment horizontal="left" vertical="center" wrapText="1"/>
    </xf>
    <xf numFmtId="0" fontId="28" fillId="12" borderId="4" xfId="0" applyFont="1" applyFill="1" applyBorder="1" applyAlignment="1">
      <alignment horizontal="left" vertical="center" wrapText="1"/>
    </xf>
    <xf numFmtId="0" fontId="28" fillId="12" borderId="0" xfId="0" applyFont="1" applyFill="1" applyBorder="1" applyAlignment="1">
      <alignment horizontal="left" vertical="center" wrapText="1"/>
    </xf>
    <xf numFmtId="0" fontId="28" fillId="12" borderId="5" xfId="0" applyFont="1" applyFill="1" applyBorder="1" applyAlignment="1">
      <alignment horizontal="left" vertical="center" wrapText="1"/>
    </xf>
    <xf numFmtId="0" fontId="13" fillId="0" borderId="0" xfId="0" applyFont="1" applyAlignment="1" applyProtection="1">
      <alignment horizontal="left" wrapText="1"/>
      <protection hidden="1"/>
    </xf>
    <xf numFmtId="0" fontId="3" fillId="0" borderId="0" xfId="0" applyFont="1" applyAlignment="1">
      <alignment horizontal="left" vertical="center" wrapText="1"/>
    </xf>
    <xf numFmtId="0" fontId="34" fillId="0" borderId="0" xfId="0" applyFont="1" applyAlignment="1">
      <alignment horizontal="left" vertical="center" wrapText="1"/>
    </xf>
    <xf numFmtId="0" fontId="3" fillId="0" borderId="0" xfId="0" applyFont="1" applyFill="1" applyAlignment="1">
      <alignment horizontal="left"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0" xfId="0" applyFont="1" applyAlignment="1">
      <alignment horizontal="left" wrapText="1"/>
    </xf>
    <xf numFmtId="0" fontId="11" fillId="5" borderId="12" xfId="0" applyFont="1" applyFill="1" applyBorder="1" applyAlignment="1" applyProtection="1">
      <alignment horizontal="center"/>
      <protection hidden="1"/>
    </xf>
    <xf numFmtId="0" fontId="26" fillId="0" borderId="10" xfId="0" applyFont="1" applyFill="1" applyBorder="1" applyAlignment="1" applyProtection="1">
      <alignment horizontal="center"/>
      <protection hidden="1"/>
    </xf>
    <xf numFmtId="0" fontId="11" fillId="5" borderId="0" xfId="0" applyFont="1" applyFill="1" applyAlignment="1">
      <alignment horizontal="center" wrapText="1"/>
    </xf>
    <xf numFmtId="0" fontId="26" fillId="0" borderId="0" xfId="0" applyFont="1" applyFill="1" applyBorder="1" applyAlignment="1" applyProtection="1">
      <alignment horizontal="center"/>
      <protection hidden="1"/>
    </xf>
    <xf numFmtId="168" fontId="13" fillId="0" borderId="15" xfId="0" applyNumberFormat="1" applyFont="1" applyBorder="1" applyAlignment="1" applyProtection="1">
      <alignment wrapText="1"/>
      <protection locked="0"/>
    </xf>
    <xf numFmtId="168" fontId="13" fillId="0" borderId="11" xfId="0" applyNumberFormat="1" applyFont="1" applyBorder="1" applyAlignment="1" applyProtection="1">
      <alignment wrapText="1"/>
      <protection locked="0"/>
    </xf>
    <xf numFmtId="168" fontId="13" fillId="0" borderId="16" xfId="0" applyNumberFormat="1" applyFont="1" applyBorder="1" applyAlignment="1" applyProtection="1">
      <alignment wrapText="1"/>
      <protection locked="0"/>
    </xf>
    <xf numFmtId="0" fontId="18" fillId="7" borderId="15" xfId="0" applyFont="1" applyFill="1" applyBorder="1" applyAlignment="1">
      <alignment wrapText="1"/>
    </xf>
    <xf numFmtId="0" fontId="18" fillId="7" borderId="11" xfId="0" applyFont="1" applyFill="1" applyBorder="1" applyAlignment="1">
      <alignment wrapText="1"/>
    </xf>
    <xf numFmtId="0" fontId="18" fillId="7" borderId="16" xfId="0" applyFont="1" applyFill="1" applyBorder="1" applyAlignment="1">
      <alignment wrapText="1"/>
    </xf>
    <xf numFmtId="0" fontId="11" fillId="10" borderId="15" xfId="0" applyFont="1" applyFill="1" applyBorder="1" applyAlignment="1">
      <alignment wrapText="1"/>
    </xf>
    <xf numFmtId="0" fontId="11" fillId="10" borderId="11" xfId="0" applyFont="1" applyFill="1" applyBorder="1" applyAlignment="1">
      <alignment wrapText="1"/>
    </xf>
    <xf numFmtId="0" fontId="11" fillId="10" borderId="16" xfId="0" applyFont="1" applyFill="1" applyBorder="1" applyAlignment="1">
      <alignment wrapText="1"/>
    </xf>
    <xf numFmtId="172" fontId="15" fillId="0" borderId="15" xfId="0" applyNumberFormat="1" applyFont="1" applyFill="1" applyBorder="1" applyAlignment="1">
      <alignment horizontal="center" vertical="center" wrapText="1"/>
    </xf>
    <xf numFmtId="172" fontId="15" fillId="0" borderId="11" xfId="0" applyNumberFormat="1" applyFont="1" applyFill="1" applyBorder="1" applyAlignment="1">
      <alignment horizontal="center" vertical="center" wrapText="1"/>
    </xf>
    <xf numFmtId="172" fontId="15" fillId="0" borderId="16" xfId="0" applyNumberFormat="1" applyFont="1" applyFill="1" applyBorder="1" applyAlignment="1">
      <alignment horizontal="center" vertical="center" wrapText="1"/>
    </xf>
    <xf numFmtId="0" fontId="18" fillId="5" borderId="15" xfId="0" applyFont="1" applyFill="1" applyBorder="1" applyAlignment="1">
      <alignment wrapText="1"/>
    </xf>
    <xf numFmtId="0" fontId="18" fillId="5" borderId="11" xfId="0" applyFont="1" applyFill="1" applyBorder="1" applyAlignment="1">
      <alignment wrapText="1"/>
    </xf>
    <xf numFmtId="0" fontId="18" fillId="5" borderId="16" xfId="0" applyFont="1" applyFill="1" applyBorder="1" applyAlignment="1">
      <alignment wrapText="1"/>
    </xf>
    <xf numFmtId="172" fontId="13" fillId="0" borderId="0" xfId="0" applyNumberFormat="1" applyFont="1" applyAlignment="1" applyProtection="1">
      <alignment horizontal="left" vertical="center" wrapText="1"/>
      <protection hidden="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3" fillId="0" borderId="15"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6" xfId="0" applyFont="1" applyBorder="1" applyAlignment="1" applyProtection="1">
      <alignment wrapText="1"/>
      <protection locked="0"/>
    </xf>
    <xf numFmtId="0" fontId="15" fillId="11" borderId="15" xfId="0" applyFont="1" applyFill="1" applyBorder="1" applyAlignment="1">
      <alignment wrapText="1"/>
    </xf>
    <xf numFmtId="0" fontId="15" fillId="11" borderId="11" xfId="0" applyFont="1" applyFill="1" applyBorder="1" applyAlignment="1">
      <alignment wrapText="1"/>
    </xf>
    <xf numFmtId="0" fontId="15" fillId="11" borderId="16" xfId="0" applyFont="1" applyFill="1" applyBorder="1" applyAlignment="1">
      <alignment wrapText="1"/>
    </xf>
    <xf numFmtId="0" fontId="13" fillId="11" borderId="15" xfId="0" applyFont="1" applyFill="1" applyBorder="1" applyAlignment="1">
      <alignment wrapText="1"/>
    </xf>
    <xf numFmtId="0" fontId="13" fillId="11" borderId="11" xfId="0" applyFont="1" applyFill="1" applyBorder="1" applyAlignment="1">
      <alignment wrapText="1"/>
    </xf>
    <xf numFmtId="0" fontId="13" fillId="11" borderId="16" xfId="0" applyFont="1" applyFill="1" applyBorder="1" applyAlignment="1">
      <alignment wrapText="1"/>
    </xf>
    <xf numFmtId="0" fontId="3" fillId="0" borderId="15" xfId="0" applyFont="1" applyBorder="1" applyAlignment="1">
      <alignment wrapText="1"/>
    </xf>
    <xf numFmtId="0" fontId="3" fillId="0" borderId="11" xfId="0" applyFont="1" applyBorder="1" applyAlignment="1">
      <alignment wrapText="1"/>
    </xf>
    <xf numFmtId="0" fontId="3" fillId="0" borderId="16" xfId="0" applyFont="1" applyBorder="1" applyAlignment="1">
      <alignment wrapText="1"/>
    </xf>
    <xf numFmtId="0" fontId="3" fillId="11" borderId="15" xfId="0" applyFont="1" applyFill="1" applyBorder="1" applyAlignment="1">
      <alignment wrapText="1"/>
    </xf>
    <xf numFmtId="0" fontId="3" fillId="11" borderId="11" xfId="0" applyFont="1" applyFill="1" applyBorder="1" applyAlignment="1">
      <alignment wrapText="1"/>
    </xf>
    <xf numFmtId="0" fontId="3" fillId="11" borderId="16" xfId="0" applyFont="1" applyFill="1" applyBorder="1" applyAlignment="1">
      <alignment wrapText="1"/>
    </xf>
    <xf numFmtId="0" fontId="15" fillId="11" borderId="15" xfId="0" applyFont="1" applyFill="1" applyBorder="1" applyAlignment="1">
      <alignment horizontal="left" wrapText="1"/>
    </xf>
    <xf numFmtId="0" fontId="15" fillId="11" borderId="11" xfId="0" applyFont="1" applyFill="1" applyBorder="1" applyAlignment="1">
      <alignment horizontal="left" wrapText="1"/>
    </xf>
    <xf numFmtId="0" fontId="15" fillId="11" borderId="16" xfId="0" applyFont="1" applyFill="1" applyBorder="1" applyAlignment="1">
      <alignment horizontal="left" wrapText="1"/>
    </xf>
    <xf numFmtId="168" fontId="15" fillId="7" borderId="15" xfId="0" applyNumberFormat="1" applyFont="1" applyFill="1" applyBorder="1" applyAlignment="1" applyProtection="1">
      <alignment horizontal="left" vertical="center" wrapText="1"/>
      <protection hidden="1"/>
    </xf>
    <xf numFmtId="168" fontId="15" fillId="7" borderId="11" xfId="0" applyNumberFormat="1" applyFont="1" applyFill="1" applyBorder="1" applyAlignment="1" applyProtection="1">
      <alignment horizontal="left" vertical="center" wrapText="1"/>
      <protection hidden="1"/>
    </xf>
    <xf numFmtId="168" fontId="15" fillId="7" borderId="16" xfId="0" applyNumberFormat="1" applyFont="1" applyFill="1" applyBorder="1" applyAlignment="1" applyProtection="1">
      <alignment horizontal="left" vertical="center" wrapText="1"/>
      <protection hidden="1"/>
    </xf>
    <xf numFmtId="168" fontId="13" fillId="0" borderId="15" xfId="0" applyNumberFormat="1" applyFont="1" applyBorder="1" applyAlignment="1" applyProtection="1">
      <alignment vertical="top" wrapText="1"/>
      <protection hidden="1"/>
    </xf>
    <xf numFmtId="168" fontId="13" fillId="0" borderId="11" xfId="0" applyNumberFormat="1" applyFont="1" applyBorder="1" applyAlignment="1" applyProtection="1">
      <alignment vertical="top" wrapText="1"/>
      <protection hidden="1"/>
    </xf>
    <xf numFmtId="168" fontId="13" fillId="0" borderId="16" xfId="0" applyNumberFormat="1" applyFont="1" applyBorder="1" applyAlignment="1" applyProtection="1">
      <alignment vertical="top" wrapText="1"/>
      <protection hidden="1"/>
    </xf>
    <xf numFmtId="168" fontId="13" fillId="0" borderId="15" xfId="0" applyNumberFormat="1" applyFont="1" applyBorder="1" applyAlignment="1" applyProtection="1">
      <alignment horizontal="left" vertical="top" wrapText="1"/>
      <protection hidden="1"/>
    </xf>
    <xf numFmtId="168" fontId="13" fillId="0" borderId="11" xfId="0" applyNumberFormat="1" applyFont="1" applyBorder="1" applyAlignment="1" applyProtection="1">
      <alignment horizontal="left" vertical="top" wrapText="1"/>
      <protection hidden="1"/>
    </xf>
    <xf numFmtId="168" fontId="13" fillId="0" borderId="16" xfId="0" applyNumberFormat="1" applyFont="1" applyBorder="1" applyAlignment="1" applyProtection="1">
      <alignment horizontal="left" vertical="top" wrapText="1"/>
      <protection hidden="1"/>
    </xf>
    <xf numFmtId="168" fontId="15" fillId="11" borderId="23" xfId="0" applyNumberFormat="1" applyFont="1" applyFill="1" applyBorder="1" applyAlignment="1" applyProtection="1">
      <alignment horizontal="left" vertical="top" wrapText="1"/>
      <protection hidden="1"/>
    </xf>
    <xf numFmtId="168" fontId="15" fillId="5" borderId="15" xfId="0" applyNumberFormat="1" applyFont="1" applyFill="1" applyBorder="1" applyAlignment="1">
      <alignment horizontal="left" wrapText="1"/>
    </xf>
    <xf numFmtId="168" fontId="15" fillId="5" borderId="11" xfId="0" applyNumberFormat="1" applyFont="1" applyFill="1" applyBorder="1" applyAlignment="1">
      <alignment horizontal="left" wrapText="1"/>
    </xf>
    <xf numFmtId="168" fontId="15" fillId="5" borderId="16" xfId="0" applyNumberFormat="1" applyFont="1" applyFill="1" applyBorder="1" applyAlignment="1">
      <alignment horizontal="left" wrapText="1"/>
    </xf>
    <xf numFmtId="168" fontId="15" fillId="5" borderId="15" xfId="0" applyNumberFormat="1" applyFont="1" applyFill="1" applyBorder="1" applyAlignment="1" applyProtection="1">
      <alignment horizontal="left" wrapText="1"/>
      <protection hidden="1"/>
    </xf>
    <xf numFmtId="168" fontId="15" fillId="5" borderId="11" xfId="0" applyNumberFormat="1" applyFont="1" applyFill="1" applyBorder="1" applyAlignment="1" applyProtection="1">
      <alignment horizontal="left" wrapText="1"/>
      <protection hidden="1"/>
    </xf>
    <xf numFmtId="168" fontId="15" fillId="5" borderId="16" xfId="0" applyNumberFormat="1" applyFont="1" applyFill="1" applyBorder="1" applyAlignment="1" applyProtection="1">
      <alignment horizontal="left" wrapText="1"/>
      <protection hidden="1"/>
    </xf>
    <xf numFmtId="168" fontId="11" fillId="5" borderId="15" xfId="0" applyNumberFormat="1" applyFont="1" applyFill="1" applyBorder="1" applyAlignment="1">
      <alignment horizontal="left" wrapText="1"/>
    </xf>
    <xf numFmtId="168" fontId="11" fillId="5" borderId="11" xfId="0" applyNumberFormat="1" applyFont="1" applyFill="1" applyBorder="1" applyAlignment="1">
      <alignment horizontal="left" wrapText="1"/>
    </xf>
    <xf numFmtId="168" fontId="11" fillId="5" borderId="16" xfId="0" applyNumberFormat="1" applyFont="1" applyFill="1" applyBorder="1" applyAlignment="1">
      <alignment horizontal="left" wrapText="1"/>
    </xf>
    <xf numFmtId="172" fontId="8" fillId="5" borderId="15" xfId="0" applyNumberFormat="1" applyFont="1" applyFill="1" applyBorder="1" applyAlignment="1">
      <alignment horizontal="center" vertical="center" wrapText="1"/>
    </xf>
    <xf numFmtId="172" fontId="8" fillId="5" borderId="11" xfId="0" applyNumberFormat="1" applyFont="1" applyFill="1" applyBorder="1" applyAlignment="1">
      <alignment horizontal="center" vertical="center" wrapText="1"/>
    </xf>
    <xf numFmtId="172" fontId="8" fillId="5" borderId="16" xfId="0" applyNumberFormat="1" applyFont="1" applyFill="1" applyBorder="1" applyAlignment="1">
      <alignment horizontal="center" vertical="center" wrapText="1"/>
    </xf>
    <xf numFmtId="172" fontId="11" fillId="5" borderId="15" xfId="0" applyNumberFormat="1" applyFont="1" applyFill="1" applyBorder="1" applyAlignment="1">
      <alignment horizontal="center" vertical="center" wrapText="1"/>
    </xf>
    <xf numFmtId="172" fontId="11" fillId="5" borderId="11" xfId="0" applyNumberFormat="1" applyFont="1" applyFill="1" applyBorder="1" applyAlignment="1">
      <alignment horizontal="center" vertical="center" wrapText="1"/>
    </xf>
    <xf numFmtId="172" fontId="11" fillId="5" borderId="16" xfId="0" applyNumberFormat="1" applyFont="1" applyFill="1" applyBorder="1" applyAlignment="1">
      <alignment horizontal="center" vertical="center" wrapText="1"/>
    </xf>
    <xf numFmtId="168" fontId="11" fillId="5" borderId="15" xfId="0" applyNumberFormat="1" applyFont="1" applyFill="1" applyBorder="1" applyAlignment="1">
      <alignment horizontal="center" vertical="center" wrapText="1"/>
    </xf>
    <xf numFmtId="168" fontId="11" fillId="5" borderId="11" xfId="0" applyNumberFormat="1" applyFont="1" applyFill="1" applyBorder="1" applyAlignment="1">
      <alignment horizontal="center" vertical="center" wrapText="1"/>
    </xf>
    <xf numFmtId="168" fontId="11" fillId="5" borderId="16" xfId="0" applyNumberFormat="1" applyFont="1" applyFill="1" applyBorder="1" applyAlignment="1">
      <alignment horizontal="center" vertical="center" wrapText="1"/>
    </xf>
    <xf numFmtId="168" fontId="15" fillId="5" borderId="23" xfId="0" applyNumberFormat="1" applyFont="1" applyFill="1" applyBorder="1" applyAlignment="1" applyProtection="1">
      <alignment horizontal="left" vertical="center" wrapText="1"/>
      <protection hidden="1"/>
    </xf>
    <xf numFmtId="168" fontId="13" fillId="0" borderId="23" xfId="0" applyNumberFormat="1" applyFont="1" applyBorder="1" applyAlignment="1" applyProtection="1">
      <alignment horizontal="left" vertical="top" wrapText="1"/>
      <protection hidden="1"/>
    </xf>
    <xf numFmtId="168" fontId="15" fillId="0" borderId="15" xfId="0" applyNumberFormat="1" applyFont="1" applyFill="1" applyBorder="1" applyAlignment="1" applyProtection="1">
      <alignment vertical="center" wrapText="1"/>
      <protection hidden="1"/>
    </xf>
    <xf numFmtId="168" fontId="15" fillId="0" borderId="11" xfId="0" applyNumberFormat="1" applyFont="1" applyFill="1" applyBorder="1" applyAlignment="1" applyProtection="1">
      <alignment vertical="center" wrapText="1"/>
      <protection hidden="1"/>
    </xf>
    <xf numFmtId="168" fontId="15" fillId="0" borderId="16" xfId="0" applyNumberFormat="1" applyFont="1" applyFill="1" applyBorder="1" applyAlignment="1" applyProtection="1">
      <alignment vertical="center" wrapText="1"/>
      <protection hidden="1"/>
    </xf>
    <xf numFmtId="0" fontId="13" fillId="0" borderId="0" xfId="0" applyFont="1" applyFill="1" applyAlignment="1">
      <alignment wrapText="1"/>
    </xf>
    <xf numFmtId="0" fontId="11" fillId="5" borderId="17" xfId="0" applyFont="1" applyFill="1" applyBorder="1" applyAlignment="1">
      <alignment horizontal="center"/>
    </xf>
    <xf numFmtId="0" fontId="11" fillId="5" borderId="10" xfId="0" applyFont="1" applyFill="1" applyBorder="1" applyAlignment="1">
      <alignment horizontal="center"/>
    </xf>
    <xf numFmtId="0" fontId="13" fillId="0" borderId="0" xfId="0" applyFont="1" applyFill="1" applyAlignment="1">
      <alignment horizontal="left" wrapText="1"/>
    </xf>
    <xf numFmtId="168" fontId="11" fillId="5" borderId="14" xfId="0" applyNumberFormat="1" applyFont="1" applyFill="1" applyBorder="1" applyAlignment="1">
      <alignment horizontal="center" vertical="center" wrapText="1"/>
    </xf>
    <xf numFmtId="168" fontId="11" fillId="5" borderId="13" xfId="0" applyNumberFormat="1" applyFont="1" applyFill="1" applyBorder="1" applyAlignment="1">
      <alignment horizontal="center" vertical="center" wrapText="1"/>
    </xf>
    <xf numFmtId="169" fontId="18" fillId="11" borderId="11" xfId="3" applyNumberFormat="1" applyFont="1" applyFill="1" applyBorder="1" applyAlignment="1">
      <alignment horizontal="center" wrapText="1"/>
    </xf>
    <xf numFmtId="169" fontId="18" fillId="11" borderId="16" xfId="3" applyNumberFormat="1" applyFont="1" applyFill="1" applyBorder="1" applyAlignment="1">
      <alignment horizontal="center" wrapText="1"/>
    </xf>
    <xf numFmtId="172" fontId="15" fillId="5" borderId="15" xfId="0" applyNumberFormat="1" applyFont="1" applyFill="1" applyBorder="1" applyAlignment="1">
      <alignment horizontal="left" vertical="center" wrapText="1"/>
    </xf>
    <xf numFmtId="172" fontId="15" fillId="5" borderId="11" xfId="0" applyNumberFormat="1" applyFont="1" applyFill="1" applyBorder="1" applyAlignment="1">
      <alignment horizontal="left" vertical="center" wrapText="1"/>
    </xf>
    <xf numFmtId="172" fontId="15" fillId="5" borderId="16" xfId="0" applyNumberFormat="1" applyFont="1" applyFill="1" applyBorder="1" applyAlignment="1">
      <alignment horizontal="left" vertical="center" wrapText="1"/>
    </xf>
    <xf numFmtId="172" fontId="8" fillId="5" borderId="23" xfId="0" applyNumberFormat="1" applyFont="1" applyFill="1" applyBorder="1" applyAlignment="1">
      <alignment horizontal="center" vertical="center" wrapText="1"/>
    </xf>
    <xf numFmtId="168" fontId="15" fillId="5" borderId="23" xfId="0" applyNumberFormat="1" applyFont="1" applyFill="1" applyBorder="1" applyAlignment="1">
      <alignment horizontal="left" wrapText="1"/>
    </xf>
    <xf numFmtId="3" fontId="17" fillId="11" borderId="23" xfId="0" applyNumberFormat="1" applyFont="1" applyFill="1" applyBorder="1" applyAlignment="1">
      <alignment horizontal="center" wrapText="1"/>
    </xf>
    <xf numFmtId="168" fontId="11" fillId="5" borderId="23" xfId="0" applyNumberFormat="1" applyFont="1" applyFill="1" applyBorder="1" applyAlignment="1">
      <alignment horizontal="left" wrapText="1"/>
    </xf>
    <xf numFmtId="0" fontId="16" fillId="5" borderId="15"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8" fillId="0" borderId="12" xfId="0" applyFont="1" applyFill="1" applyBorder="1" applyAlignment="1" applyProtection="1">
      <alignment horizontal="left" wrapText="1"/>
      <protection hidden="1"/>
    </xf>
    <xf numFmtId="0" fontId="13" fillId="0" borderId="14" xfId="0" applyFont="1" applyFill="1" applyBorder="1" applyAlignment="1" applyProtection="1">
      <alignment horizontal="left" wrapText="1"/>
      <protection hidden="1"/>
    </xf>
    <xf numFmtId="0" fontId="3" fillId="0" borderId="13" xfId="1" applyFont="1" applyBorder="1" applyAlignment="1" applyProtection="1">
      <alignment horizontal="left" vertical="center" wrapText="1"/>
      <protection hidden="1"/>
    </xf>
    <xf numFmtId="0" fontId="18" fillId="5" borderId="21" xfId="0" applyFont="1" applyFill="1" applyBorder="1" applyAlignment="1">
      <alignment wrapText="1"/>
    </xf>
    <xf numFmtId="0" fontId="18" fillId="5" borderId="9" xfId="0" applyFont="1" applyFill="1" applyBorder="1" applyAlignment="1">
      <alignment wrapText="1"/>
    </xf>
    <xf numFmtId="168" fontId="33" fillId="0" borderId="20" xfId="0" applyNumberFormat="1" applyFont="1" applyFill="1" applyBorder="1" applyAlignment="1">
      <alignment horizontal="center" vertical="center" wrapText="1"/>
    </xf>
    <xf numFmtId="0" fontId="13" fillId="0" borderId="19" xfId="0" applyFont="1" applyBorder="1" applyAlignment="1">
      <alignment horizontal="left" wrapText="1"/>
    </xf>
    <xf numFmtId="0" fontId="13" fillId="0" borderId="0" xfId="0" applyFont="1" applyBorder="1" applyAlignment="1">
      <alignment horizontal="left"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3" fillId="0" borderId="9" xfId="0" applyFont="1" applyBorder="1" applyAlignment="1">
      <alignment horizontal="left" wrapText="1"/>
    </xf>
    <xf numFmtId="0" fontId="13" fillId="0" borderId="22" xfId="0" applyFont="1" applyBorder="1" applyAlignment="1">
      <alignment horizontal="left" wrapText="1"/>
    </xf>
    <xf numFmtId="0" fontId="3" fillId="0" borderId="4"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5" xfId="0" applyFont="1" applyBorder="1" applyAlignment="1" applyProtection="1">
      <alignment horizontal="left" wrapText="1"/>
      <protection hidden="1"/>
    </xf>
    <xf numFmtId="0" fontId="13" fillId="0" borderId="0" xfId="0" applyFont="1" applyFill="1" applyAlignment="1" applyProtection="1">
      <alignment horizontal="left" wrapText="1"/>
      <protection hidden="1"/>
    </xf>
    <xf numFmtId="0" fontId="13" fillId="0" borderId="17" xfId="0" applyFont="1" applyFill="1" applyBorder="1" applyAlignment="1">
      <alignment horizontal="left" wrapText="1"/>
    </xf>
    <xf numFmtId="0" fontId="13" fillId="0" borderId="10" xfId="0" applyFont="1" applyFill="1" applyBorder="1" applyAlignment="1">
      <alignment horizontal="left" wrapText="1"/>
    </xf>
    <xf numFmtId="0" fontId="13" fillId="0" borderId="18" xfId="0" applyFont="1" applyFill="1" applyBorder="1" applyAlignment="1">
      <alignment horizontal="left" wrapText="1"/>
    </xf>
    <xf numFmtId="0" fontId="13" fillId="0" borderId="19" xfId="0" applyFont="1" applyFill="1" applyBorder="1" applyAlignment="1">
      <alignment horizontal="left" wrapText="1"/>
    </xf>
    <xf numFmtId="0" fontId="13" fillId="0" borderId="0" xfId="0" applyFont="1" applyFill="1" applyBorder="1" applyAlignment="1">
      <alignment horizontal="left" wrapText="1"/>
    </xf>
    <xf numFmtId="0" fontId="13" fillId="0" borderId="20" xfId="0" applyFont="1" applyFill="1" applyBorder="1" applyAlignment="1">
      <alignment horizontal="left" wrapText="1"/>
    </xf>
    <xf numFmtId="0" fontId="3" fillId="0" borderId="0" xfId="0" applyFont="1" applyFill="1" applyAlignment="1" applyProtection="1">
      <alignment horizontal="left"/>
      <protection hidden="1"/>
    </xf>
    <xf numFmtId="0" fontId="11" fillId="5" borderId="15" xfId="0" applyFont="1" applyFill="1" applyBorder="1" applyAlignment="1" applyProtection="1">
      <alignment horizontal="left"/>
      <protection hidden="1"/>
    </xf>
    <xf numFmtId="0" fontId="11" fillId="5" borderId="11" xfId="0" applyFont="1" applyFill="1" applyBorder="1" applyAlignment="1" applyProtection="1">
      <alignment horizontal="left"/>
      <protection hidden="1"/>
    </xf>
    <xf numFmtId="0" fontId="11" fillId="5" borderId="16" xfId="0" applyFont="1" applyFill="1" applyBorder="1" applyAlignment="1" applyProtection="1">
      <alignment horizontal="left"/>
      <protection hidden="1"/>
    </xf>
    <xf numFmtId="0" fontId="13" fillId="0" borderId="0" xfId="0" applyFont="1" applyFill="1" applyAlignment="1" applyProtection="1">
      <alignment horizontal="left" wrapText="1"/>
    </xf>
    <xf numFmtId="0" fontId="39" fillId="0" borderId="0" xfId="18" applyFont="1" applyFill="1" applyAlignment="1" applyProtection="1">
      <alignment horizontal="left" wrapText="1"/>
      <protection hidden="1"/>
    </xf>
    <xf numFmtId="0" fontId="11" fillId="5" borderId="21" xfId="0" applyFont="1" applyFill="1" applyBorder="1" applyAlignment="1" applyProtection="1">
      <alignment horizontal="center"/>
      <protection hidden="1"/>
    </xf>
    <xf numFmtId="0" fontId="11" fillId="5" borderId="9" xfId="0" applyFont="1" applyFill="1" applyBorder="1" applyAlignment="1" applyProtection="1">
      <alignment horizontal="center"/>
      <protection hidden="1"/>
    </xf>
    <xf numFmtId="0" fontId="11" fillId="5" borderId="22"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3" fillId="0" borderId="1" xfId="0" applyFont="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165" fontId="13" fillId="9" borderId="15" xfId="7" applyNumberFormat="1" applyFont="1" applyFill="1" applyBorder="1" applyAlignment="1" applyProtection="1">
      <alignment horizontal="center" vertical="center" wrapText="1"/>
      <protection hidden="1"/>
    </xf>
    <xf numFmtId="165" fontId="13" fillId="9" borderId="11" xfId="7" applyNumberFormat="1" applyFont="1" applyFill="1" applyBorder="1" applyAlignment="1" applyProtection="1">
      <alignment horizontal="center" vertical="center" wrapText="1"/>
      <protection hidden="1"/>
    </xf>
    <xf numFmtId="165" fontId="13" fillId="9" borderId="16" xfId="7" applyNumberFormat="1" applyFont="1" applyFill="1" applyBorder="1" applyAlignment="1" applyProtection="1">
      <alignment horizontal="center" vertical="center" wrapText="1"/>
      <protection hidden="1"/>
    </xf>
    <xf numFmtId="165" fontId="13" fillId="9" borderId="23" xfId="7" applyNumberFormat="1" applyFont="1" applyFill="1" applyBorder="1" applyAlignment="1" applyProtection="1">
      <alignment horizontal="center" vertical="center" wrapText="1"/>
      <protection hidden="1"/>
    </xf>
    <xf numFmtId="0" fontId="15" fillId="9" borderId="23" xfId="0" applyFont="1" applyFill="1" applyBorder="1" applyAlignment="1" applyProtection="1">
      <alignment horizontal="left" wrapText="1"/>
    </xf>
    <xf numFmtId="0" fontId="8" fillId="5" borderId="23" xfId="0" applyFont="1" applyFill="1" applyBorder="1" applyAlignment="1" applyProtection="1">
      <alignment horizontal="center" wrapText="1"/>
    </xf>
    <xf numFmtId="0" fontId="15" fillId="9" borderId="16" xfId="0" applyFont="1" applyFill="1" applyBorder="1" applyAlignment="1" applyProtection="1">
      <alignment horizontal="left" wrapText="1"/>
    </xf>
    <xf numFmtId="0" fontId="15" fillId="6" borderId="12" xfId="0" applyFont="1" applyFill="1" applyBorder="1" applyAlignment="1" applyProtection="1">
      <alignment horizontal="center" vertical="top" wrapText="1"/>
    </xf>
    <xf numFmtId="0" fontId="15" fillId="6" borderId="14" xfId="0" applyFont="1" applyFill="1" applyBorder="1" applyAlignment="1" applyProtection="1">
      <alignment horizontal="center" vertical="top" wrapText="1"/>
    </xf>
    <xf numFmtId="0" fontId="15" fillId="5" borderId="15" xfId="0" applyFont="1" applyFill="1" applyBorder="1" applyAlignment="1" applyProtection="1">
      <alignment horizontal="left" wrapText="1"/>
    </xf>
    <xf numFmtId="0" fontId="15" fillId="5" borderId="11" xfId="0" applyFont="1" applyFill="1" applyBorder="1" applyAlignment="1" applyProtection="1">
      <alignment horizontal="left" wrapText="1"/>
    </xf>
    <xf numFmtId="0" fontId="11" fillId="5" borderId="15" xfId="0" applyFont="1" applyFill="1" applyBorder="1" applyAlignment="1" applyProtection="1">
      <alignment horizontal="center" wrapText="1"/>
    </xf>
    <xf numFmtId="0" fontId="11" fillId="5" borderId="16" xfId="0" applyFont="1" applyFill="1" applyBorder="1" applyAlignment="1" applyProtection="1">
      <alignment horizontal="center" wrapText="1"/>
    </xf>
    <xf numFmtId="0" fontId="3" fillId="4" borderId="15" xfId="3" applyNumberFormat="1" applyFont="1" applyFill="1" applyBorder="1" applyAlignment="1" applyProtection="1">
      <alignment horizontal="left" wrapText="1"/>
      <protection locked="0"/>
    </xf>
    <xf numFmtId="0" fontId="3" fillId="4" borderId="16" xfId="3" applyNumberFormat="1" applyFont="1" applyFill="1" applyBorder="1" applyAlignment="1" applyProtection="1">
      <alignment horizontal="left" wrapText="1"/>
      <protection locked="0"/>
    </xf>
    <xf numFmtId="0" fontId="13" fillId="0" borderId="15" xfId="8" applyFont="1" applyFill="1" applyBorder="1" applyAlignment="1" applyProtection="1">
      <alignment horizontal="left" vertical="top" wrapText="1"/>
      <protection hidden="1"/>
    </xf>
    <xf numFmtId="0" fontId="13" fillId="0" borderId="11" xfId="8" applyFont="1" applyFill="1" applyBorder="1" applyAlignment="1" applyProtection="1">
      <alignment horizontal="left" vertical="top" wrapText="1"/>
      <protection hidden="1"/>
    </xf>
    <xf numFmtId="0" fontId="13" fillId="0" borderId="16" xfId="8" applyFont="1" applyFill="1" applyBorder="1" applyAlignment="1" applyProtection="1">
      <alignment horizontal="left" vertical="top" wrapText="1"/>
      <protection hidden="1"/>
    </xf>
    <xf numFmtId="0" fontId="15" fillId="0" borderId="15" xfId="8" applyFont="1" applyFill="1" applyBorder="1" applyAlignment="1" applyProtection="1">
      <alignment horizontal="left" vertical="top" wrapText="1"/>
      <protection hidden="1"/>
    </xf>
    <xf numFmtId="0" fontId="15" fillId="0" borderId="11" xfId="8" applyFont="1" applyFill="1" applyBorder="1" applyAlignment="1" applyProtection="1">
      <alignment horizontal="left" vertical="top" wrapText="1"/>
      <protection hidden="1"/>
    </xf>
    <xf numFmtId="0" fontId="15" fillId="0" borderId="16" xfId="8" applyFont="1" applyFill="1" applyBorder="1" applyAlignment="1" applyProtection="1">
      <alignment horizontal="left" vertical="top" wrapText="1"/>
      <protection hidden="1"/>
    </xf>
    <xf numFmtId="0" fontId="13" fillId="0" borderId="15" xfId="0" applyFont="1" applyFill="1" applyBorder="1" applyAlignment="1" applyProtection="1">
      <alignment horizontal="left" vertical="top" wrapText="1"/>
      <protection hidden="1"/>
    </xf>
    <xf numFmtId="0" fontId="13" fillId="0" borderId="11" xfId="0" applyFont="1" applyFill="1" applyBorder="1" applyAlignment="1" applyProtection="1">
      <alignment horizontal="left" vertical="top" wrapText="1"/>
      <protection hidden="1"/>
    </xf>
    <xf numFmtId="0" fontId="13" fillId="0" borderId="16" xfId="0" applyFont="1" applyFill="1" applyBorder="1" applyAlignment="1" applyProtection="1">
      <alignment horizontal="left" vertical="top" wrapText="1"/>
      <protection hidden="1"/>
    </xf>
    <xf numFmtId="0" fontId="13" fillId="0" borderId="15" xfId="9" applyNumberFormat="1" applyFont="1" applyFill="1" applyBorder="1" applyAlignment="1" applyProtection="1">
      <alignment horizontal="left" vertical="top" wrapText="1"/>
      <protection hidden="1"/>
    </xf>
    <xf numFmtId="0" fontId="13" fillId="0" borderId="11" xfId="9" applyNumberFormat="1" applyFont="1" applyFill="1" applyBorder="1" applyAlignment="1" applyProtection="1">
      <alignment horizontal="left" vertical="top" wrapText="1"/>
      <protection hidden="1"/>
    </xf>
    <xf numFmtId="0" fontId="13" fillId="0" borderId="16" xfId="9" applyNumberFormat="1" applyFont="1" applyFill="1" applyBorder="1" applyAlignment="1" applyProtection="1">
      <alignment horizontal="left" vertical="top" wrapText="1"/>
      <protection hidden="1"/>
    </xf>
    <xf numFmtId="0" fontId="18" fillId="9" borderId="23" xfId="0" applyFont="1" applyFill="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hidden="1"/>
    </xf>
    <xf numFmtId="0" fontId="13" fillId="9" borderId="23" xfId="0" applyFont="1" applyFill="1" applyBorder="1" applyAlignment="1" applyProtection="1">
      <alignment horizontal="center" vertical="center" wrapText="1"/>
      <protection hidden="1"/>
    </xf>
    <xf numFmtId="9" fontId="13" fillId="9" borderId="23" xfId="0" applyNumberFormat="1" applyFont="1" applyFill="1" applyBorder="1" applyAlignment="1" applyProtection="1">
      <alignment horizontal="center" vertical="center" wrapText="1"/>
      <protection hidden="1"/>
    </xf>
    <xf numFmtId="0" fontId="18" fillId="9" borderId="15" xfId="0" applyFont="1" applyFill="1" applyBorder="1" applyAlignment="1" applyProtection="1">
      <alignment horizontal="left" vertical="center" wrapText="1"/>
      <protection hidden="1"/>
    </xf>
    <xf numFmtId="0" fontId="18" fillId="9" borderId="11" xfId="0" applyFont="1" applyFill="1" applyBorder="1" applyAlignment="1" applyProtection="1">
      <alignment horizontal="left" vertical="center" wrapText="1"/>
      <protection hidden="1"/>
    </xf>
    <xf numFmtId="0" fontId="18" fillId="9" borderId="16" xfId="0" applyFont="1" applyFill="1" applyBorder="1" applyAlignment="1" applyProtection="1">
      <alignment horizontal="left" vertical="center" wrapText="1"/>
      <protection hidden="1"/>
    </xf>
    <xf numFmtId="9" fontId="3" fillId="9" borderId="23" xfId="0" applyNumberFormat="1" applyFont="1" applyFill="1" applyBorder="1" applyAlignment="1" applyProtection="1">
      <alignment horizontal="center" vertical="center" wrapText="1"/>
      <protection hidden="1"/>
    </xf>
    <xf numFmtId="9" fontId="13" fillId="9" borderId="23" xfId="6" applyFont="1" applyFill="1" applyBorder="1" applyAlignment="1" applyProtection="1">
      <alignment horizontal="center" vertical="center" wrapText="1"/>
      <protection hidden="1"/>
    </xf>
    <xf numFmtId="0" fontId="15" fillId="7" borderId="16" xfId="0" applyFont="1" applyFill="1" applyBorder="1" applyAlignment="1" applyProtection="1">
      <alignment horizontal="left" wrapText="1"/>
      <protection hidden="1"/>
    </xf>
    <xf numFmtId="0" fontId="15" fillId="7" borderId="23" xfId="0" applyFont="1" applyFill="1" applyBorder="1" applyAlignment="1" applyProtection="1">
      <alignment horizontal="left" wrapText="1"/>
      <protection hidden="1"/>
    </xf>
    <xf numFmtId="9" fontId="3" fillId="9" borderId="23" xfId="6" applyFont="1" applyFill="1" applyBorder="1" applyAlignment="1" applyProtection="1">
      <alignment horizontal="center" vertical="center" wrapText="1"/>
    </xf>
    <xf numFmtId="0" fontId="15" fillId="7" borderId="15" xfId="0" applyFont="1" applyFill="1" applyBorder="1" applyAlignment="1" applyProtection="1">
      <alignment horizontal="left" wrapText="1"/>
      <protection hidden="1"/>
    </xf>
    <xf numFmtId="0" fontId="15" fillId="7" borderId="11" xfId="0" applyFont="1" applyFill="1" applyBorder="1" applyAlignment="1" applyProtection="1">
      <alignment horizontal="left" wrapText="1"/>
      <protection hidden="1"/>
    </xf>
    <xf numFmtId="0" fontId="13" fillId="9" borderId="23" xfId="0" applyFont="1" applyFill="1" applyBorder="1" applyAlignment="1" applyProtection="1">
      <alignment horizontal="center" wrapText="1"/>
      <protection hidden="1"/>
    </xf>
    <xf numFmtId="0" fontId="15" fillId="9" borderId="23" xfId="0" applyFont="1" applyFill="1" applyBorder="1" applyAlignment="1" applyProtection="1">
      <alignment horizontal="center" wrapText="1"/>
      <protection hidden="1"/>
    </xf>
    <xf numFmtId="0" fontId="18" fillId="0" borderId="16" xfId="0" applyFont="1" applyFill="1" applyBorder="1" applyAlignment="1" applyProtection="1">
      <alignment horizontal="left" vertical="center" wrapText="1"/>
      <protection hidden="1"/>
    </xf>
    <xf numFmtId="0" fontId="18" fillId="0" borderId="23"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wrapText="1"/>
      <protection hidden="1"/>
    </xf>
    <xf numFmtId="0" fontId="13" fillId="6" borderId="19" xfId="0" applyFont="1" applyFill="1" applyBorder="1" applyAlignment="1" applyProtection="1">
      <alignment horizontal="center" vertical="top" wrapText="1"/>
      <protection hidden="1"/>
    </xf>
    <xf numFmtId="0" fontId="13" fillId="6" borderId="20" xfId="0" applyFont="1" applyFill="1" applyBorder="1" applyAlignment="1" applyProtection="1">
      <alignment horizontal="center" vertical="top" wrapText="1"/>
      <protection hidden="1"/>
    </xf>
    <xf numFmtId="0" fontId="13" fillId="6" borderId="19" xfId="0" applyFont="1" applyFill="1" applyBorder="1" applyAlignment="1" applyProtection="1">
      <alignment horizontal="center" wrapText="1"/>
    </xf>
    <xf numFmtId="0" fontId="13" fillId="6" borderId="20" xfId="0" applyFont="1" applyFill="1" applyBorder="1" applyAlignment="1" applyProtection="1">
      <alignment horizontal="center" wrapText="1"/>
    </xf>
    <xf numFmtId="170" fontId="13" fillId="6" borderId="19" xfId="0" applyNumberFormat="1" applyFont="1" applyFill="1" applyBorder="1" applyAlignment="1" applyProtection="1">
      <alignment horizontal="center" vertical="center" wrapText="1"/>
      <protection hidden="1"/>
    </xf>
    <xf numFmtId="170" fontId="13" fillId="6" borderId="20" xfId="0" applyNumberFormat="1" applyFont="1" applyFill="1" applyBorder="1" applyAlignment="1" applyProtection="1">
      <alignment horizontal="center" vertical="center" wrapText="1"/>
      <protection hidden="1"/>
    </xf>
    <xf numFmtId="0" fontId="18" fillId="0" borderId="17" xfId="0" applyFont="1" applyBorder="1" applyAlignment="1" applyProtection="1">
      <alignment horizontal="center" vertical="top" wrapText="1"/>
      <protection locked="0"/>
    </xf>
    <xf numFmtId="0" fontId="18" fillId="0" borderId="18" xfId="0" applyFont="1" applyBorder="1" applyAlignment="1" applyProtection="1">
      <alignment horizontal="center" vertical="top" wrapText="1"/>
      <protection locked="0"/>
    </xf>
    <xf numFmtId="0" fontId="18" fillId="0" borderId="19" xfId="0" applyFont="1" applyBorder="1" applyAlignment="1" applyProtection="1">
      <alignment horizontal="center" vertical="top" wrapText="1"/>
      <protection locked="0"/>
    </xf>
    <xf numFmtId="0" fontId="18" fillId="0" borderId="20" xfId="0" applyFont="1" applyBorder="1" applyAlignment="1" applyProtection="1">
      <alignment horizontal="center" vertical="top" wrapText="1"/>
      <protection locked="0"/>
    </xf>
    <xf numFmtId="0" fontId="15" fillId="6" borderId="17" xfId="0" applyFont="1" applyFill="1" applyBorder="1" applyAlignment="1" applyProtection="1">
      <alignment horizontal="center" vertical="top" wrapText="1"/>
    </xf>
    <xf numFmtId="0" fontId="15" fillId="6" borderId="18" xfId="0" applyFont="1" applyFill="1" applyBorder="1" applyAlignment="1" applyProtection="1">
      <alignment horizontal="center" vertical="top" wrapText="1"/>
    </xf>
    <xf numFmtId="0" fontId="15" fillId="6" borderId="19" xfId="0" applyFont="1" applyFill="1" applyBorder="1" applyAlignment="1" applyProtection="1">
      <alignment horizontal="center" vertical="top" wrapText="1"/>
    </xf>
    <xf numFmtId="0" fontId="15" fillId="6" borderId="20" xfId="0" applyFont="1" applyFill="1" applyBorder="1" applyAlignment="1" applyProtection="1">
      <alignment horizontal="center" vertical="top" wrapText="1"/>
    </xf>
    <xf numFmtId="168" fontId="8" fillId="5" borderId="12" xfId="0" applyNumberFormat="1" applyFont="1" applyFill="1" applyBorder="1" applyAlignment="1" applyProtection="1">
      <alignment horizontal="center" vertical="center" wrapText="1"/>
      <protection hidden="1"/>
    </xf>
    <xf numFmtId="175" fontId="13" fillId="6" borderId="19" xfId="0" applyNumberFormat="1" applyFont="1" applyFill="1" applyBorder="1" applyAlignment="1" applyProtection="1">
      <alignment vertical="center" wrapText="1"/>
      <protection locked="0"/>
    </xf>
    <xf numFmtId="175" fontId="13" fillId="6" borderId="20" xfId="0" applyNumberFormat="1" applyFont="1" applyFill="1" applyBorder="1" applyAlignment="1" applyProtection="1">
      <alignment vertical="center" wrapText="1"/>
      <protection locked="0"/>
    </xf>
    <xf numFmtId="175" fontId="13" fillId="6" borderId="19" xfId="0" applyNumberFormat="1" applyFont="1" applyFill="1" applyBorder="1" applyAlignment="1" applyProtection="1">
      <alignment wrapText="1"/>
      <protection locked="0"/>
    </xf>
    <xf numFmtId="175" fontId="13" fillId="6" borderId="20" xfId="0" applyNumberFormat="1" applyFont="1" applyFill="1" applyBorder="1" applyAlignment="1" applyProtection="1">
      <alignment wrapText="1"/>
      <protection locked="0"/>
    </xf>
    <xf numFmtId="0" fontId="15" fillId="5" borderId="23" xfId="0" applyFont="1" applyFill="1" applyBorder="1" applyAlignment="1" applyProtection="1">
      <alignment horizontal="center" wrapText="1"/>
    </xf>
    <xf numFmtId="0" fontId="11" fillId="5" borderId="23" xfId="0" applyFont="1" applyFill="1" applyBorder="1" applyAlignment="1" applyProtection="1">
      <alignment horizontal="center" wrapText="1"/>
    </xf>
    <xf numFmtId="0" fontId="13" fillId="6" borderId="14" xfId="0" applyFont="1" applyFill="1" applyBorder="1" applyAlignment="1" applyProtection="1">
      <alignment horizontal="left" vertical="top" wrapText="1"/>
      <protection hidden="1"/>
    </xf>
    <xf numFmtId="175" fontId="13" fillId="6" borderId="19" xfId="0" applyNumberFormat="1" applyFont="1" applyFill="1" applyBorder="1" applyAlignment="1" applyProtection="1">
      <alignment horizontal="left" vertical="center" wrapText="1"/>
      <protection locked="0"/>
    </xf>
    <xf numFmtId="175" fontId="13" fillId="6" borderId="20" xfId="0" applyNumberFormat="1" applyFont="1" applyFill="1" applyBorder="1" applyAlignment="1" applyProtection="1">
      <alignment horizontal="left" vertical="center" wrapText="1"/>
      <protection locked="0"/>
    </xf>
    <xf numFmtId="175" fontId="13" fillId="6" borderId="21" xfId="0" applyNumberFormat="1" applyFont="1" applyFill="1" applyBorder="1" applyAlignment="1" applyProtection="1">
      <alignment wrapText="1"/>
      <protection locked="0"/>
    </xf>
    <xf numFmtId="175" fontId="13" fillId="6" borderId="22" xfId="0" applyNumberFormat="1" applyFont="1" applyFill="1" applyBorder="1" applyAlignment="1" applyProtection="1">
      <alignment wrapText="1"/>
      <protection locked="0"/>
    </xf>
    <xf numFmtId="175" fontId="13" fillId="6" borderId="21" xfId="0" applyNumberFormat="1" applyFont="1" applyFill="1" applyBorder="1" applyAlignment="1" applyProtection="1">
      <alignment horizontal="left" wrapText="1"/>
      <protection locked="0"/>
    </xf>
    <xf numFmtId="175" fontId="13" fillId="6" borderId="22" xfId="0" applyNumberFormat="1" applyFont="1" applyFill="1" applyBorder="1" applyAlignment="1" applyProtection="1">
      <alignment horizontal="left" wrapText="1"/>
      <protection locked="0"/>
    </xf>
    <xf numFmtId="0" fontId="15" fillId="9" borderId="23" xfId="0" applyFont="1" applyFill="1" applyBorder="1" applyAlignment="1" applyProtection="1">
      <alignment horizontal="left" wrapText="1"/>
      <protection hidden="1"/>
    </xf>
    <xf numFmtId="9" fontId="3" fillId="9" borderId="23" xfId="6" applyFont="1" applyFill="1" applyBorder="1" applyAlignment="1" applyProtection="1">
      <alignment horizontal="center" vertical="center" wrapText="1"/>
      <protection hidden="1"/>
    </xf>
    <xf numFmtId="0" fontId="15" fillId="9" borderId="16" xfId="0" applyFont="1" applyFill="1" applyBorder="1" applyAlignment="1" applyProtection="1">
      <alignment horizontal="left" wrapText="1"/>
      <protection hidden="1"/>
    </xf>
    <xf numFmtId="0" fontId="18" fillId="9" borderId="23" xfId="0" applyFont="1" applyFill="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13" fillId="0" borderId="15"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15" fillId="9" borderId="13" xfId="0" applyFont="1" applyFill="1" applyBorder="1" applyAlignment="1" applyProtection="1">
      <alignment horizontal="left" wrapText="1"/>
      <protection hidden="1"/>
    </xf>
    <xf numFmtId="0" fontId="13" fillId="8" borderId="23" xfId="0" applyFont="1" applyFill="1" applyBorder="1" applyAlignment="1" applyProtection="1">
      <alignment horizontal="center" vertical="center" wrapText="1"/>
      <protection hidden="1"/>
    </xf>
    <xf numFmtId="0" fontId="15" fillId="7" borderId="13" xfId="0" applyFont="1" applyFill="1" applyBorder="1" applyAlignment="1" applyProtection="1">
      <alignment horizontal="left" wrapText="1"/>
      <protection hidden="1"/>
    </xf>
    <xf numFmtId="0" fontId="15" fillId="9" borderId="15" xfId="0" applyFont="1" applyFill="1" applyBorder="1" applyAlignment="1" applyProtection="1">
      <alignment horizontal="left" wrapText="1"/>
      <protection hidden="1"/>
    </xf>
    <xf numFmtId="0" fontId="15" fillId="9" borderId="11" xfId="0" applyFont="1" applyFill="1" applyBorder="1" applyAlignment="1" applyProtection="1">
      <alignment horizontal="left" wrapText="1"/>
      <protection hidden="1"/>
    </xf>
    <xf numFmtId="168" fontId="8" fillId="5" borderId="12" xfId="0" applyNumberFormat="1" applyFont="1" applyFill="1" applyBorder="1" applyAlignment="1">
      <alignment horizontal="center" vertical="center" wrapText="1"/>
    </xf>
  </cellXfs>
  <cellStyles count="19">
    <cellStyle name="Comma" xfId="2" builtinId="3"/>
    <cellStyle name="Comma 2" xfId="10"/>
    <cellStyle name="Comma 2 4" xfId="11"/>
    <cellStyle name="Comma 3" xfId="12"/>
    <cellStyle name="Currency" xfId="3" builtinId="4"/>
    <cellStyle name="Currency 2" xfId="13"/>
    <cellStyle name="Currency 2 2" xfId="5"/>
    <cellStyle name="Currency 2 2 2" xfId="14"/>
    <cellStyle name="Currency 2 5" xfId="15"/>
    <cellStyle name="Currency 3" xfId="7"/>
    <cellStyle name="Currency 6" xfId="16"/>
    <cellStyle name="Hyperlink" xfId="18" builtinId="8"/>
    <cellStyle name="Line 4" xfId="9"/>
    <cellStyle name="Normal" xfId="0" builtinId="0"/>
    <cellStyle name="Normal 2" xfId="17"/>
    <cellStyle name="Normal 2 2" xfId="1"/>
    <cellStyle name="Normal 3" xfId="8"/>
    <cellStyle name="Percent" xfId="4" builtinId="5"/>
    <cellStyle name="Percent 2" xfId="6"/>
  </cellStyles>
  <dxfs count="0"/>
  <tableStyles count="0" defaultTableStyle="TableStyleMedium2" defaultPivotStyle="PivotStyleLight16"/>
  <colors>
    <mruColors>
      <color rgb="FF2074B1"/>
      <color rgb="FF2884A4"/>
      <color rgb="FF00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601066</xdr:colOff>
      <xdr:row>9</xdr:row>
      <xdr:rowOff>133351</xdr:rowOff>
    </xdr:from>
    <xdr:to>
      <xdr:col>3</xdr:col>
      <xdr:colOff>247650</xdr:colOff>
      <xdr:row>13</xdr:row>
      <xdr:rowOff>66775</xdr:rowOff>
    </xdr:to>
    <xdr:sp macro="[0]!sbButtonSet1" textlink="">
      <xdr:nvSpPr>
        <xdr:cNvPr id="2" name="Rectangle 1"/>
        <xdr:cNvSpPr/>
      </xdr:nvSpPr>
      <xdr:spPr>
        <a:xfrm>
          <a:off x="877291" y="2381251"/>
          <a:ext cx="1856384" cy="695424"/>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Subventions de projets </a:t>
          </a:r>
        </a:p>
        <a:p>
          <a:pPr algn="ctr"/>
          <a:r>
            <a:rPr lang="en-US" sz="1100"/>
            <a:t>(à l'exception des éditeurs)</a:t>
          </a:r>
          <a:endParaRPr lang="en-US" sz="1100" baseline="0"/>
        </a:p>
      </xdr:txBody>
    </xdr:sp>
    <xdr:clientData/>
  </xdr:twoCellAnchor>
  <xdr:twoCellAnchor>
    <xdr:from>
      <xdr:col>8</xdr:col>
      <xdr:colOff>229959</xdr:colOff>
      <xdr:row>9</xdr:row>
      <xdr:rowOff>152401</xdr:rowOff>
    </xdr:from>
    <xdr:to>
      <xdr:col>11</xdr:col>
      <xdr:colOff>238125</xdr:colOff>
      <xdr:row>13</xdr:row>
      <xdr:rowOff>61579</xdr:rowOff>
    </xdr:to>
    <xdr:sp macro="[0]!sbButtonSet3" textlink="">
      <xdr:nvSpPr>
        <xdr:cNvPr id="3" name="Rectangle 2"/>
        <xdr:cNvSpPr/>
      </xdr:nvSpPr>
      <xdr:spPr>
        <a:xfrm>
          <a:off x="5763984" y="2400301"/>
          <a:ext cx="1836966" cy="671178"/>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Les éditeurs</a:t>
          </a:r>
        </a:p>
      </xdr:txBody>
    </xdr:sp>
    <xdr:clientData/>
  </xdr:twoCellAnchor>
  <xdr:twoCellAnchor editAs="oneCell">
    <xdr:from>
      <xdr:col>1</xdr:col>
      <xdr:colOff>238125</xdr:colOff>
      <xdr:row>1</xdr:row>
      <xdr:rowOff>95250</xdr:rowOff>
    </xdr:from>
    <xdr:to>
      <xdr:col>4</xdr:col>
      <xdr:colOff>38100</xdr:colOff>
      <xdr:row>1</xdr:row>
      <xdr:rowOff>571500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95250"/>
          <a:ext cx="2619375" cy="476250"/>
        </a:xfrm>
        <a:prstGeom prst="rect">
          <a:avLst/>
        </a:prstGeom>
      </xdr:spPr>
    </xdr:pic>
    <xdr:clientData/>
  </xdr:twoCellAnchor>
  <xdr:twoCellAnchor>
    <xdr:from>
      <xdr:col>4</xdr:col>
      <xdr:colOff>257176</xdr:colOff>
      <xdr:row>9</xdr:row>
      <xdr:rowOff>152400</xdr:rowOff>
    </xdr:from>
    <xdr:to>
      <xdr:col>7</xdr:col>
      <xdr:colOff>304800</xdr:colOff>
      <xdr:row>13</xdr:row>
      <xdr:rowOff>66675</xdr:rowOff>
    </xdr:to>
    <xdr:sp macro="[0]!sbButtonSet2" textlink="">
      <xdr:nvSpPr>
        <xdr:cNvPr id="7" name="Rectangle 6"/>
        <xdr:cNvSpPr/>
      </xdr:nvSpPr>
      <xdr:spPr>
        <a:xfrm>
          <a:off x="3352801" y="2400300"/>
          <a:ext cx="1876424" cy="676275"/>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Subventions  composites </a:t>
          </a:r>
        </a:p>
        <a:p>
          <a:pPr algn="ctr"/>
          <a:r>
            <a:rPr lang="en-US" sz="1100"/>
            <a:t>(à l'exception des éditeurs) </a:t>
          </a:r>
        </a:p>
      </xdr:txBody>
    </xdr:sp>
    <xdr:clientData/>
  </xdr:twoCellAnchor>
  <xdr:twoCellAnchor>
    <xdr:from>
      <xdr:col>13</xdr:col>
      <xdr:colOff>523874</xdr:colOff>
      <xdr:row>9</xdr:row>
      <xdr:rowOff>114300</xdr:rowOff>
    </xdr:from>
    <xdr:to>
      <xdr:col>15</xdr:col>
      <xdr:colOff>297179</xdr:colOff>
      <xdr:row>13</xdr:row>
      <xdr:rowOff>19149</xdr:rowOff>
    </xdr:to>
    <xdr:sp macro="[0]!sbButtonShowAll" textlink="">
      <xdr:nvSpPr>
        <xdr:cNvPr id="29" name="Rectangle 28"/>
        <xdr:cNvSpPr/>
      </xdr:nvSpPr>
      <xdr:spPr>
        <a:xfrm>
          <a:off x="9105899" y="2362200"/>
          <a:ext cx="992505" cy="666849"/>
        </a:xfrm>
        <a:prstGeom prst="rect">
          <a:avLst/>
        </a:prstGeom>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coolSlant"/>
        </a:sp3d>
      </xdr:spPr>
      <xdr:txBody>
        <a:bodyPr vertOverflow="clip" horzOverflow="clip" rtlCol="0" anchor="ctr"/>
        <a:lstStyle/>
        <a:p>
          <a:pPr algn="ctr" eaLnBrk="1" fontAlgn="auto" latinLnBrk="0" hangingPunct="1"/>
          <a:r>
            <a:rPr lang="en-US" sz="1100" b="0" i="0" baseline="0">
              <a:solidFill>
                <a:schemeClr val="bg1"/>
              </a:solidFill>
              <a:effectLst/>
              <a:latin typeface="+mn-lt"/>
              <a:ea typeface="+mn-ea"/>
              <a:cs typeface="+mn-cs"/>
            </a:rPr>
            <a:t>Tous les onglets</a:t>
          </a:r>
          <a:endParaRPr lang="en-CA">
            <a:solidFill>
              <a:schemeClr val="bg1"/>
            </a:solidFill>
            <a:effectLst/>
          </a:endParaRPr>
        </a:p>
      </xdr:txBody>
    </xdr:sp>
    <xdr:clientData/>
  </xdr:twoCellAnchor>
  <xdr:twoCellAnchor editAs="oneCell">
    <xdr:from>
      <xdr:col>1</xdr:col>
      <xdr:colOff>200025</xdr:colOff>
      <xdr:row>25</xdr:row>
      <xdr:rowOff>28575</xdr:rowOff>
    </xdr:from>
    <xdr:to>
      <xdr:col>10</xdr:col>
      <xdr:colOff>570645</xdr:colOff>
      <xdr:row>25</xdr:row>
      <xdr:rowOff>209527</xdr:rowOff>
    </xdr:to>
    <xdr:pic>
      <xdr:nvPicPr>
        <xdr:cNvPr id="10" name="Picture 9"/>
        <xdr:cNvPicPr>
          <a:picLocks noChangeAspect="1"/>
        </xdr:cNvPicPr>
      </xdr:nvPicPr>
      <xdr:blipFill>
        <a:blip xmlns:r="http://schemas.openxmlformats.org/officeDocument/2006/relationships" r:embed="rId2"/>
        <a:stretch>
          <a:fillRect/>
        </a:stretch>
      </xdr:blipFill>
      <xdr:spPr>
        <a:xfrm>
          <a:off x="476250" y="5657850"/>
          <a:ext cx="6847620" cy="180952"/>
        </a:xfrm>
        <a:prstGeom prst="rect">
          <a:avLst/>
        </a:prstGeom>
      </xdr:spPr>
    </xdr:pic>
    <xdr:clientData/>
  </xdr:twoCellAnchor>
  <xdr:twoCellAnchor editAs="oneCell">
    <xdr:from>
      <xdr:col>1</xdr:col>
      <xdr:colOff>180975</xdr:colOff>
      <xdr:row>22</xdr:row>
      <xdr:rowOff>47624</xdr:rowOff>
    </xdr:from>
    <xdr:to>
      <xdr:col>5</xdr:col>
      <xdr:colOff>219075</xdr:colOff>
      <xdr:row>22</xdr:row>
      <xdr:rowOff>230103</xdr:rowOff>
    </xdr:to>
    <xdr:pic>
      <xdr:nvPicPr>
        <xdr:cNvPr id="11" name="Picture 10"/>
        <xdr:cNvPicPr>
          <a:picLocks noChangeAspect="1"/>
        </xdr:cNvPicPr>
      </xdr:nvPicPr>
      <xdr:blipFill>
        <a:blip xmlns:r="http://schemas.openxmlformats.org/officeDocument/2006/relationships" r:embed="rId3"/>
        <a:stretch>
          <a:fillRect/>
        </a:stretch>
      </xdr:blipFill>
      <xdr:spPr>
        <a:xfrm>
          <a:off x="457200" y="4933949"/>
          <a:ext cx="3467100" cy="182479"/>
        </a:xfrm>
        <a:prstGeom prst="rect">
          <a:avLst/>
        </a:prstGeom>
      </xdr:spPr>
    </xdr:pic>
    <xdr:clientData/>
  </xdr:twoCellAnchor>
  <xdr:twoCellAnchor editAs="oneCell">
    <xdr:from>
      <xdr:col>1</xdr:col>
      <xdr:colOff>104775</xdr:colOff>
      <xdr:row>19</xdr:row>
      <xdr:rowOff>28575</xdr:rowOff>
    </xdr:from>
    <xdr:to>
      <xdr:col>3</xdr:col>
      <xdr:colOff>276224</xdr:colOff>
      <xdr:row>19</xdr:row>
      <xdr:rowOff>198665</xdr:rowOff>
    </xdr:to>
    <xdr:pic>
      <xdr:nvPicPr>
        <xdr:cNvPr id="12" name="Picture 11"/>
        <xdr:cNvPicPr>
          <a:picLocks noChangeAspect="1"/>
        </xdr:cNvPicPr>
      </xdr:nvPicPr>
      <xdr:blipFill>
        <a:blip xmlns:r="http://schemas.openxmlformats.org/officeDocument/2006/relationships" r:embed="rId4"/>
        <a:stretch>
          <a:fillRect/>
        </a:stretch>
      </xdr:blipFill>
      <xdr:spPr>
        <a:xfrm>
          <a:off x="381000" y="4171950"/>
          <a:ext cx="2381249" cy="170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133351</xdr:colOff>
      <xdr:row>17</xdr:row>
      <xdr:rowOff>114301</xdr:rowOff>
    </xdr:from>
    <xdr:ext cx="2381249" cy="170090"/>
    <xdr:pic>
      <xdr:nvPicPr>
        <xdr:cNvPr id="2" name="Picture 1"/>
        <xdr:cNvPicPr>
          <a:picLocks noChangeAspect="1"/>
        </xdr:cNvPicPr>
      </xdr:nvPicPr>
      <xdr:blipFill>
        <a:blip xmlns:r="http://schemas.openxmlformats.org/officeDocument/2006/relationships" r:embed="rId1"/>
        <a:stretch>
          <a:fillRect/>
        </a:stretch>
      </xdr:blipFill>
      <xdr:spPr>
        <a:xfrm>
          <a:off x="1352551" y="3352801"/>
          <a:ext cx="2381249" cy="17009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400050</xdr:colOff>
      <xdr:row>17</xdr:row>
      <xdr:rowOff>85725</xdr:rowOff>
    </xdr:from>
    <xdr:ext cx="3438095" cy="180952"/>
    <xdr:pic>
      <xdr:nvPicPr>
        <xdr:cNvPr id="2" name="Picture 1"/>
        <xdr:cNvPicPr>
          <a:picLocks noChangeAspect="1"/>
        </xdr:cNvPicPr>
      </xdr:nvPicPr>
      <xdr:blipFill>
        <a:blip xmlns:r="http://schemas.openxmlformats.org/officeDocument/2006/relationships" r:embed="rId1"/>
        <a:stretch>
          <a:fillRect/>
        </a:stretch>
      </xdr:blipFill>
      <xdr:spPr>
        <a:xfrm>
          <a:off x="1009650" y="3324225"/>
          <a:ext cx="3438095" cy="180952"/>
        </a:xfrm>
        <a:prstGeom prst="rect">
          <a:avLst/>
        </a:prstGeom>
      </xdr:spPr>
    </xdr:pic>
    <xdr:clientData/>
  </xdr:oneCellAnchor>
  <xdr:oneCellAnchor>
    <xdr:from>
      <xdr:col>6</xdr:col>
      <xdr:colOff>257175</xdr:colOff>
      <xdr:row>18</xdr:row>
      <xdr:rowOff>133350</xdr:rowOff>
    </xdr:from>
    <xdr:ext cx="5333334" cy="161905"/>
    <xdr:pic>
      <xdr:nvPicPr>
        <xdr:cNvPr id="3" name="Picture 2"/>
        <xdr:cNvPicPr>
          <a:picLocks noChangeAspect="1"/>
        </xdr:cNvPicPr>
      </xdr:nvPicPr>
      <xdr:blipFill>
        <a:blip xmlns:r="http://schemas.openxmlformats.org/officeDocument/2006/relationships" r:embed="rId2"/>
        <a:stretch>
          <a:fillRect/>
        </a:stretch>
      </xdr:blipFill>
      <xdr:spPr>
        <a:xfrm>
          <a:off x="3914775" y="3562350"/>
          <a:ext cx="5333334" cy="16190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600075</xdr:colOff>
      <xdr:row>9</xdr:row>
      <xdr:rowOff>123825</xdr:rowOff>
    </xdr:from>
    <xdr:ext cx="6847620" cy="180952"/>
    <xdr:pic>
      <xdr:nvPicPr>
        <xdr:cNvPr id="2" name="Picture 1"/>
        <xdr:cNvPicPr>
          <a:picLocks noChangeAspect="1"/>
        </xdr:cNvPicPr>
      </xdr:nvPicPr>
      <xdr:blipFill>
        <a:blip xmlns:r="http://schemas.openxmlformats.org/officeDocument/2006/relationships" r:embed="rId1"/>
        <a:stretch>
          <a:fillRect/>
        </a:stretch>
      </xdr:blipFill>
      <xdr:spPr>
        <a:xfrm>
          <a:off x="1209675" y="1838325"/>
          <a:ext cx="6847620" cy="18095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pinos/AppData/Local/Microsoft/Windows/Temporary%20Internet%20Files/Content.Outlook/XAYL75R4/Final%20Version/Program%201%204%20EB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ollections dropdown"/>
      <sheetName val="C1 Programming - past "/>
      <sheetName val="C2 Programming - current"/>
      <sheetName val="C3 Programming -future"/>
      <sheetName val="D1 Outreach - past"/>
      <sheetName val="D2 Outreach - current"/>
      <sheetName val="D3 Outreach - future"/>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4">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9"/>
  <sheetViews>
    <sheetView showGridLines="0" tabSelected="1" zoomScaleNormal="100" workbookViewId="0"/>
  </sheetViews>
  <sheetFormatPr defaultRowHeight="15"/>
  <cols>
    <col min="1" max="1" width="4.140625" style="1" customWidth="1"/>
    <col min="2" max="2" width="13.140625" customWidth="1"/>
    <col min="3" max="3" width="20" customWidth="1"/>
  </cols>
  <sheetData>
    <row r="1" spans="2:18" s="1" customFormat="1"/>
    <row r="2" spans="2:18" ht="51" customHeight="1">
      <c r="B2" s="529"/>
      <c r="C2" s="529"/>
      <c r="D2" s="529"/>
      <c r="E2" s="529"/>
      <c r="F2" s="529"/>
      <c r="G2" s="529"/>
      <c r="H2" s="529"/>
      <c r="I2" s="529"/>
      <c r="J2" s="529"/>
      <c r="K2" s="529"/>
      <c r="L2" s="529"/>
      <c r="M2" s="113"/>
      <c r="N2" s="113"/>
      <c r="O2" s="113"/>
      <c r="P2" s="113"/>
      <c r="Q2" s="113"/>
      <c r="R2" s="113"/>
    </row>
    <row r="3" spans="2:18" s="1" customFormat="1" ht="10.5" customHeight="1">
      <c r="G3" s="113"/>
      <c r="H3" s="113"/>
      <c r="I3" s="113"/>
      <c r="J3" s="113"/>
      <c r="K3" s="113"/>
      <c r="L3" s="113"/>
      <c r="M3" s="113"/>
      <c r="N3" s="113"/>
      <c r="O3" s="113"/>
      <c r="P3" s="113"/>
    </row>
    <row r="4" spans="2:18" ht="28.5" customHeight="1">
      <c r="B4" s="539" t="s">
        <v>35</v>
      </c>
      <c r="C4" s="540"/>
      <c r="D4" s="540"/>
      <c r="E4" s="540"/>
      <c r="F4" s="540"/>
      <c r="G4" s="540"/>
      <c r="H4" s="540"/>
      <c r="I4" s="540"/>
      <c r="J4" s="540"/>
      <c r="K4" s="540"/>
      <c r="L4" s="540"/>
      <c r="M4" s="540"/>
      <c r="N4" s="540"/>
      <c r="O4" s="540"/>
      <c r="P4" s="541"/>
    </row>
    <row r="5" spans="2:18" ht="20.25" customHeight="1">
      <c r="B5" s="530" t="s">
        <v>36</v>
      </c>
      <c r="C5" s="531"/>
      <c r="D5" s="531"/>
      <c r="E5" s="531"/>
      <c r="F5" s="531"/>
      <c r="G5" s="531"/>
      <c r="H5" s="531"/>
      <c r="I5" s="531"/>
      <c r="J5" s="531"/>
      <c r="K5" s="531"/>
      <c r="L5" s="531"/>
      <c r="M5" s="531"/>
      <c r="N5" s="531"/>
      <c r="O5" s="531"/>
      <c r="P5" s="532"/>
    </row>
    <row r="6" spans="2:18" s="1" customFormat="1" ht="13.5" customHeight="1" thickBot="1">
      <c r="B6" s="3"/>
      <c r="C6" s="4"/>
      <c r="D6" s="4"/>
      <c r="E6" s="4"/>
      <c r="F6" s="4"/>
      <c r="G6" s="4"/>
      <c r="H6" s="4"/>
      <c r="I6" s="4"/>
      <c r="J6" s="4"/>
      <c r="K6" s="4"/>
      <c r="L6" s="4"/>
    </row>
    <row r="7" spans="2:18" s="104" customFormat="1">
      <c r="B7" s="533" t="s">
        <v>33</v>
      </c>
      <c r="C7" s="534"/>
      <c r="D7" s="534"/>
      <c r="E7" s="534"/>
      <c r="F7" s="534"/>
      <c r="G7" s="534"/>
      <c r="H7" s="534"/>
      <c r="I7" s="534"/>
      <c r="J7" s="534"/>
      <c r="K7" s="534"/>
      <c r="L7" s="534"/>
      <c r="M7" s="534"/>
      <c r="N7" s="534"/>
      <c r="O7" s="534"/>
      <c r="P7" s="535"/>
    </row>
    <row r="8" spans="2:18" s="104" customFormat="1">
      <c r="B8" s="536"/>
      <c r="C8" s="537"/>
      <c r="D8" s="537"/>
      <c r="E8" s="537"/>
      <c r="F8" s="537"/>
      <c r="G8" s="537"/>
      <c r="H8" s="537"/>
      <c r="I8" s="537"/>
      <c r="J8" s="537"/>
      <c r="K8" s="537"/>
      <c r="L8" s="537"/>
      <c r="M8" s="537"/>
      <c r="N8" s="537"/>
      <c r="O8" s="537"/>
      <c r="P8" s="538"/>
    </row>
    <row r="9" spans="2:18" s="104" customFormat="1" ht="8.25" customHeight="1" thickBot="1">
      <c r="B9" s="123"/>
      <c r="C9" s="124"/>
      <c r="D9" s="124"/>
      <c r="E9" s="124"/>
      <c r="F9" s="124"/>
      <c r="G9" s="124"/>
      <c r="H9" s="124"/>
      <c r="I9" s="124"/>
      <c r="J9" s="124"/>
      <c r="K9" s="124"/>
      <c r="L9" s="124"/>
      <c r="M9" s="6"/>
      <c r="N9" s="6"/>
      <c r="O9" s="6"/>
      <c r="P9" s="7"/>
    </row>
    <row r="10" spans="2:18">
      <c r="B10" s="114"/>
      <c r="C10" s="115"/>
      <c r="D10" s="115"/>
      <c r="E10" s="115"/>
      <c r="F10" s="115"/>
      <c r="G10" s="115"/>
      <c r="H10" s="115"/>
      <c r="I10" s="115"/>
      <c r="J10" s="115"/>
      <c r="K10" s="115"/>
      <c r="L10" s="115"/>
      <c r="M10" s="115"/>
      <c r="N10" s="115"/>
      <c r="O10" s="115"/>
      <c r="P10" s="116"/>
    </row>
    <row r="11" spans="2:18">
      <c r="B11" s="117"/>
      <c r="C11" s="118"/>
      <c r="D11" s="118"/>
      <c r="E11" s="118"/>
      <c r="F11" s="118"/>
      <c r="G11" s="118"/>
      <c r="H11" s="118"/>
      <c r="I11" s="118"/>
      <c r="J11" s="118"/>
      <c r="K11" s="118"/>
      <c r="L11" s="118"/>
      <c r="M11" s="118"/>
      <c r="N11" s="118"/>
      <c r="O11" s="118"/>
      <c r="P11" s="119"/>
    </row>
    <row r="12" spans="2:18" ht="15" customHeight="1">
      <c r="B12" s="117"/>
      <c r="C12" s="118"/>
      <c r="D12" s="118"/>
      <c r="E12" s="118"/>
      <c r="F12" s="118"/>
      <c r="G12" s="118"/>
      <c r="H12" s="118"/>
      <c r="I12" s="118"/>
      <c r="J12" s="118"/>
      <c r="K12" s="118"/>
      <c r="L12" s="118"/>
      <c r="M12" s="118"/>
      <c r="N12" s="118"/>
      <c r="O12" s="118"/>
      <c r="P12" s="119"/>
    </row>
    <row r="13" spans="2:18">
      <c r="B13" s="117"/>
      <c r="C13" s="118"/>
      <c r="D13" s="118"/>
      <c r="E13" s="118"/>
      <c r="F13" s="118"/>
      <c r="G13" s="118"/>
      <c r="H13" s="118"/>
      <c r="I13" s="118"/>
      <c r="J13" s="118"/>
      <c r="K13" s="118"/>
      <c r="L13" s="118"/>
      <c r="M13" s="118"/>
      <c r="N13" s="118"/>
      <c r="O13" s="118"/>
      <c r="P13" s="119"/>
    </row>
    <row r="14" spans="2:18" ht="15" customHeight="1" thickBot="1">
      <c r="B14" s="120"/>
      <c r="C14" s="121"/>
      <c r="D14" s="121"/>
      <c r="E14" s="121"/>
      <c r="F14" s="121"/>
      <c r="G14" s="121"/>
      <c r="H14" s="121"/>
      <c r="I14" s="121"/>
      <c r="J14" s="121"/>
      <c r="K14" s="121"/>
      <c r="L14" s="121"/>
      <c r="M14" s="121"/>
      <c r="N14" s="121"/>
      <c r="O14" s="121"/>
      <c r="P14" s="122"/>
    </row>
    <row r="15" spans="2:18" s="5" customFormat="1" ht="15.75" thickBot="1"/>
    <row r="16" spans="2:18" s="104" customFormat="1">
      <c r="B16" s="545" t="s">
        <v>34</v>
      </c>
      <c r="C16" s="546"/>
      <c r="D16" s="546"/>
      <c r="E16" s="546"/>
      <c r="F16" s="546"/>
      <c r="G16" s="546"/>
      <c r="H16" s="546"/>
      <c r="I16" s="546"/>
      <c r="J16" s="546"/>
      <c r="K16" s="546"/>
      <c r="L16" s="546"/>
      <c r="M16" s="546"/>
      <c r="N16" s="546"/>
      <c r="O16" s="546"/>
      <c r="P16" s="547"/>
    </row>
    <row r="17" spans="2:16" s="104" customFormat="1">
      <c r="B17" s="548"/>
      <c r="C17" s="549"/>
      <c r="D17" s="549"/>
      <c r="E17" s="549"/>
      <c r="F17" s="549"/>
      <c r="G17" s="549"/>
      <c r="H17" s="549"/>
      <c r="I17" s="549"/>
      <c r="J17" s="549"/>
      <c r="K17" s="549"/>
      <c r="L17" s="549"/>
      <c r="M17" s="549"/>
      <c r="N17" s="549"/>
      <c r="O17" s="549"/>
      <c r="P17" s="550"/>
    </row>
    <row r="18" spans="2:16" s="104" customFormat="1" ht="9" customHeight="1" thickBot="1">
      <c r="B18" s="125"/>
      <c r="C18" s="126"/>
      <c r="D18" s="126"/>
      <c r="E18" s="126"/>
      <c r="F18" s="126"/>
      <c r="G18" s="126"/>
      <c r="H18" s="126"/>
      <c r="I18" s="126"/>
      <c r="J18" s="126"/>
      <c r="K18" s="126"/>
      <c r="L18" s="126"/>
      <c r="M18" s="127"/>
      <c r="N18" s="127"/>
      <c r="O18" s="127"/>
      <c r="P18" s="128"/>
    </row>
    <row r="19" spans="2:16" s="105" customFormat="1" ht="19.5" customHeight="1">
      <c r="B19" s="542" t="s">
        <v>38</v>
      </c>
      <c r="C19" s="543"/>
      <c r="D19" s="543"/>
      <c r="E19" s="543"/>
      <c r="F19" s="543"/>
      <c r="G19" s="543"/>
      <c r="H19" s="543"/>
      <c r="I19" s="543"/>
      <c r="J19" s="543"/>
      <c r="K19" s="543"/>
      <c r="L19" s="543"/>
      <c r="M19" s="543"/>
      <c r="N19" s="543"/>
      <c r="O19" s="543"/>
      <c r="P19" s="544"/>
    </row>
    <row r="20" spans="2:16" s="105" customFormat="1" ht="19.5" customHeight="1">
      <c r="B20" s="129"/>
      <c r="C20" s="130"/>
      <c r="D20" s="130"/>
      <c r="E20" s="130"/>
      <c r="F20" s="130"/>
      <c r="G20" s="130"/>
      <c r="H20" s="130"/>
      <c r="I20" s="130"/>
      <c r="J20" s="130"/>
      <c r="K20" s="130"/>
      <c r="L20" s="130"/>
      <c r="M20" s="131"/>
      <c r="N20" s="131"/>
      <c r="O20" s="131"/>
      <c r="P20" s="132"/>
    </row>
    <row r="21" spans="2:16" s="105" customFormat="1" ht="19.5" customHeight="1" thickBot="1">
      <c r="B21" s="133"/>
      <c r="C21" s="134"/>
      <c r="D21" s="134"/>
      <c r="E21" s="134"/>
      <c r="F21" s="134"/>
      <c r="G21" s="134"/>
      <c r="H21" s="134"/>
      <c r="I21" s="134"/>
      <c r="J21" s="134"/>
      <c r="K21" s="134"/>
      <c r="L21" s="134"/>
      <c r="M21" s="127"/>
      <c r="N21" s="127"/>
      <c r="O21" s="127"/>
      <c r="P21" s="128"/>
    </row>
    <row r="22" spans="2:16" s="105" customFormat="1" ht="19.5" customHeight="1">
      <c r="B22" s="542" t="s">
        <v>39</v>
      </c>
      <c r="C22" s="543"/>
      <c r="D22" s="543"/>
      <c r="E22" s="543"/>
      <c r="F22" s="543"/>
      <c r="G22" s="543"/>
      <c r="H22" s="543"/>
      <c r="I22" s="543"/>
      <c r="J22" s="543"/>
      <c r="K22" s="543"/>
      <c r="L22" s="543"/>
      <c r="M22" s="543"/>
      <c r="N22" s="543"/>
      <c r="O22" s="543"/>
      <c r="P22" s="544"/>
    </row>
    <row r="23" spans="2:16" s="105" customFormat="1" ht="19.5" customHeight="1">
      <c r="B23" s="135"/>
      <c r="C23" s="136"/>
      <c r="D23" s="136"/>
      <c r="E23" s="136"/>
      <c r="F23" s="136"/>
      <c r="G23" s="136"/>
      <c r="H23" s="136"/>
      <c r="I23" s="136"/>
      <c r="J23" s="136"/>
      <c r="K23" s="136"/>
      <c r="L23" s="136"/>
      <c r="M23" s="131"/>
      <c r="N23" s="131"/>
      <c r="O23" s="131"/>
      <c r="P23" s="132"/>
    </row>
    <row r="24" spans="2:16" s="105" customFormat="1" ht="19.5" customHeight="1" thickBot="1">
      <c r="B24" s="137"/>
      <c r="C24" s="138"/>
      <c r="D24" s="138"/>
      <c r="E24" s="138"/>
      <c r="F24" s="138"/>
      <c r="G24" s="138"/>
      <c r="H24" s="138"/>
      <c r="I24" s="138"/>
      <c r="J24" s="138"/>
      <c r="K24" s="138"/>
      <c r="L24" s="138"/>
      <c r="M24" s="127"/>
      <c r="N24" s="127"/>
      <c r="O24" s="127"/>
      <c r="P24" s="128"/>
    </row>
    <row r="25" spans="2:16" s="105" customFormat="1" ht="19.5" customHeight="1">
      <c r="B25" s="542" t="s">
        <v>37</v>
      </c>
      <c r="C25" s="543"/>
      <c r="D25" s="543"/>
      <c r="E25" s="543"/>
      <c r="F25" s="543"/>
      <c r="G25" s="543"/>
      <c r="H25" s="543"/>
      <c r="I25" s="543"/>
      <c r="J25" s="543"/>
      <c r="K25" s="543"/>
      <c r="L25" s="543"/>
      <c r="M25" s="543"/>
      <c r="N25" s="543"/>
      <c r="O25" s="543"/>
      <c r="P25" s="544"/>
    </row>
    <row r="26" spans="2:16" s="105" customFormat="1" ht="19.5" customHeight="1">
      <c r="B26" s="139"/>
      <c r="C26" s="140"/>
      <c r="D26" s="140"/>
      <c r="E26" s="140"/>
      <c r="F26" s="140"/>
      <c r="G26" s="140"/>
      <c r="H26" s="140"/>
      <c r="I26" s="140"/>
      <c r="J26" s="140"/>
      <c r="K26" s="140"/>
      <c r="L26" s="140"/>
      <c r="M26" s="131"/>
      <c r="N26" s="131"/>
      <c r="O26" s="131"/>
      <c r="P26" s="132"/>
    </row>
    <row r="27" spans="2:16" s="105" customFormat="1" ht="19.5" customHeight="1" thickBot="1">
      <c r="B27" s="137"/>
      <c r="C27" s="138"/>
      <c r="D27" s="138"/>
      <c r="E27" s="138"/>
      <c r="F27" s="138"/>
      <c r="G27" s="138"/>
      <c r="H27" s="138"/>
      <c r="I27" s="138"/>
      <c r="J27" s="138"/>
      <c r="K27" s="138"/>
      <c r="L27" s="138"/>
      <c r="M27" s="127"/>
      <c r="N27" s="127"/>
      <c r="O27" s="127"/>
      <c r="P27" s="128"/>
    </row>
    <row r="28" spans="2:16" s="1" customFormat="1" ht="19.5" thickBot="1">
      <c r="B28" s="2"/>
      <c r="C28" s="2"/>
      <c r="D28" s="2"/>
      <c r="E28" s="2"/>
      <c r="F28" s="2"/>
      <c r="G28" s="2"/>
      <c r="H28" s="2"/>
      <c r="I28" s="2"/>
      <c r="J28" s="2"/>
      <c r="K28" s="2"/>
      <c r="L28" s="2"/>
    </row>
    <row r="29" spans="2:16" s="151" customFormat="1" ht="9.75" customHeight="1">
      <c r="B29" s="141"/>
      <c r="C29" s="142"/>
      <c r="D29" s="142"/>
      <c r="E29" s="142"/>
      <c r="F29" s="142"/>
      <c r="G29" s="142"/>
      <c r="H29" s="142"/>
      <c r="I29" s="142"/>
      <c r="J29" s="142"/>
      <c r="K29" s="142"/>
      <c r="L29" s="142"/>
      <c r="M29" s="143"/>
      <c r="N29" s="143"/>
      <c r="O29" s="143"/>
      <c r="P29" s="144"/>
    </row>
    <row r="30" spans="2:16" s="105" customFormat="1">
      <c r="B30" s="521" t="s">
        <v>40</v>
      </c>
      <c r="C30" s="522"/>
      <c r="D30" s="522"/>
      <c r="E30" s="522"/>
      <c r="F30" s="522"/>
      <c r="G30" s="522"/>
      <c r="H30" s="522"/>
      <c r="I30" s="522"/>
      <c r="J30" s="522"/>
      <c r="K30" s="522"/>
      <c r="L30" s="522"/>
      <c r="M30" s="131"/>
      <c r="N30" s="131"/>
      <c r="O30" s="131"/>
      <c r="P30" s="132"/>
    </row>
    <row r="31" spans="2:16" s="105" customFormat="1">
      <c r="B31" s="145"/>
      <c r="C31" s="131"/>
      <c r="D31" s="131"/>
      <c r="E31" s="131"/>
      <c r="F31" s="131"/>
      <c r="G31" s="131"/>
      <c r="H31" s="131"/>
      <c r="I31" s="131"/>
      <c r="J31" s="131"/>
      <c r="K31" s="131"/>
      <c r="L31" s="131"/>
      <c r="M31" s="131"/>
      <c r="N31" s="131"/>
      <c r="O31" s="131"/>
      <c r="P31" s="132"/>
    </row>
    <row r="32" spans="2:16" s="105" customFormat="1">
      <c r="B32" s="523" t="s">
        <v>41</v>
      </c>
      <c r="C32" s="524"/>
      <c r="D32" s="524"/>
      <c r="E32" s="524"/>
      <c r="F32" s="524"/>
      <c r="G32" s="524"/>
      <c r="H32" s="524"/>
      <c r="I32" s="524"/>
      <c r="J32" s="524"/>
      <c r="K32" s="524"/>
      <c r="L32" s="524"/>
      <c r="M32" s="524"/>
      <c r="N32" s="524"/>
      <c r="O32" s="524"/>
      <c r="P32" s="525"/>
    </row>
    <row r="33" spans="2:16" s="105" customFormat="1">
      <c r="B33" s="146"/>
      <c r="C33" s="147"/>
      <c r="D33" s="147"/>
      <c r="E33" s="147"/>
      <c r="F33" s="147"/>
      <c r="G33" s="147"/>
      <c r="H33" s="147"/>
      <c r="I33" s="147"/>
      <c r="J33" s="147"/>
      <c r="K33" s="147"/>
      <c r="L33" s="147"/>
      <c r="M33" s="148"/>
      <c r="N33" s="131"/>
      <c r="O33" s="131"/>
      <c r="P33" s="132"/>
    </row>
    <row r="34" spans="2:16" s="106" customFormat="1" ht="15" customHeight="1">
      <c r="B34" s="526" t="s">
        <v>42</v>
      </c>
      <c r="C34" s="527"/>
      <c r="D34" s="527"/>
      <c r="E34" s="527"/>
      <c r="F34" s="527"/>
      <c r="G34" s="527"/>
      <c r="H34" s="527"/>
      <c r="I34" s="527"/>
      <c r="J34" s="527"/>
      <c r="K34" s="527"/>
      <c r="L34" s="527"/>
      <c r="M34" s="527"/>
      <c r="N34" s="527"/>
      <c r="O34" s="527"/>
      <c r="P34" s="528"/>
    </row>
    <row r="35" spans="2:16" s="106" customFormat="1">
      <c r="B35" s="526"/>
      <c r="C35" s="527"/>
      <c r="D35" s="527"/>
      <c r="E35" s="527"/>
      <c r="F35" s="527"/>
      <c r="G35" s="527"/>
      <c r="H35" s="527"/>
      <c r="I35" s="527"/>
      <c r="J35" s="527"/>
      <c r="K35" s="527"/>
      <c r="L35" s="527"/>
      <c r="M35" s="527"/>
      <c r="N35" s="527"/>
      <c r="O35" s="527"/>
      <c r="P35" s="528"/>
    </row>
    <row r="36" spans="2:16" s="106" customFormat="1">
      <c r="B36" s="152"/>
      <c r="C36" s="153"/>
      <c r="D36" s="153"/>
      <c r="E36" s="153"/>
      <c r="F36" s="153"/>
      <c r="G36" s="153"/>
      <c r="H36" s="153"/>
      <c r="I36" s="153"/>
      <c r="J36" s="153"/>
      <c r="K36" s="153"/>
      <c r="L36" s="153"/>
      <c r="M36" s="153"/>
      <c r="N36" s="153"/>
      <c r="O36" s="153"/>
      <c r="P36" s="154"/>
    </row>
    <row r="37" spans="2:16" s="105" customFormat="1">
      <c r="B37" s="526" t="s">
        <v>43</v>
      </c>
      <c r="C37" s="527"/>
      <c r="D37" s="527"/>
      <c r="E37" s="527"/>
      <c r="F37" s="527"/>
      <c r="G37" s="527"/>
      <c r="H37" s="527"/>
      <c r="I37" s="527"/>
      <c r="J37" s="527"/>
      <c r="K37" s="527"/>
      <c r="L37" s="527"/>
      <c r="M37" s="527"/>
      <c r="N37" s="527"/>
      <c r="O37" s="527"/>
      <c r="P37" s="528"/>
    </row>
    <row r="38" spans="2:16" s="105" customFormat="1">
      <c r="B38" s="526"/>
      <c r="C38" s="527"/>
      <c r="D38" s="527"/>
      <c r="E38" s="527"/>
      <c r="F38" s="527"/>
      <c r="G38" s="527"/>
      <c r="H38" s="527"/>
      <c r="I38" s="527"/>
      <c r="J38" s="527"/>
      <c r="K38" s="527"/>
      <c r="L38" s="527"/>
      <c r="M38" s="527"/>
      <c r="N38" s="527"/>
      <c r="O38" s="527"/>
      <c r="P38" s="528"/>
    </row>
    <row r="39" spans="2:16" s="105" customFormat="1" ht="9" customHeight="1" thickBot="1">
      <c r="B39" s="149"/>
      <c r="C39" s="127"/>
      <c r="D39" s="127"/>
      <c r="E39" s="127"/>
      <c r="F39" s="127"/>
      <c r="G39" s="127"/>
      <c r="H39" s="127"/>
      <c r="I39" s="127"/>
      <c r="J39" s="127"/>
      <c r="K39" s="127"/>
      <c r="L39" s="127"/>
      <c r="M39" s="127"/>
      <c r="N39" s="127"/>
      <c r="O39" s="127"/>
      <c r="P39" s="128"/>
    </row>
  </sheetData>
  <sheetProtection password="C54C" sheet="1" objects="1" scenarios="1" formatRows="0"/>
  <mergeCells count="12">
    <mergeCell ref="B30:L30"/>
    <mergeCell ref="B32:P32"/>
    <mergeCell ref="B34:P35"/>
    <mergeCell ref="B37:P38"/>
    <mergeCell ref="B2:L2"/>
    <mergeCell ref="B5:P5"/>
    <mergeCell ref="B7:P8"/>
    <mergeCell ref="B4:P4"/>
    <mergeCell ref="B25:P25"/>
    <mergeCell ref="B16:P17"/>
    <mergeCell ref="B19:P19"/>
    <mergeCell ref="B22:P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pageSetUpPr fitToPage="1"/>
  </sheetPr>
  <dimension ref="A1:T56"/>
  <sheetViews>
    <sheetView showGridLines="0" zoomScaleNormal="100" workbookViewId="0"/>
  </sheetViews>
  <sheetFormatPr defaultRowHeight="14.25"/>
  <cols>
    <col min="1" max="1" width="5.42578125" style="486" customWidth="1"/>
    <col min="2" max="15" width="9.140625" style="486"/>
    <col min="16" max="16" width="11.85546875" style="486" customWidth="1"/>
    <col min="17" max="16384" width="9.140625" style="486"/>
  </cols>
  <sheetData>
    <row r="1" spans="1:20">
      <c r="B1" s="8" t="s">
        <v>469</v>
      </c>
      <c r="C1" s="501"/>
    </row>
    <row r="2" spans="1:20" ht="15">
      <c r="A2" s="488"/>
      <c r="B2" s="559" t="s">
        <v>247</v>
      </c>
      <c r="C2" s="559"/>
      <c r="D2" s="559"/>
      <c r="E2" s="559"/>
      <c r="F2" s="559"/>
      <c r="G2" s="559"/>
      <c r="H2" s="559"/>
      <c r="I2" s="559"/>
      <c r="J2" s="559"/>
      <c r="K2" s="559"/>
      <c r="L2" s="559"/>
      <c r="M2" s="559"/>
      <c r="N2" s="559"/>
      <c r="O2" s="559"/>
      <c r="P2" s="559"/>
    </row>
    <row r="3" spans="1:20" ht="15">
      <c r="A3" s="488"/>
      <c r="B3" s="678" t="s">
        <v>246</v>
      </c>
      <c r="C3" s="679"/>
      <c r="D3" s="679"/>
      <c r="E3" s="679"/>
      <c r="F3" s="679"/>
      <c r="G3" s="679"/>
      <c r="H3" s="679"/>
      <c r="I3" s="679"/>
      <c r="J3" s="679"/>
      <c r="K3" s="679"/>
      <c r="L3" s="679"/>
      <c r="M3" s="679"/>
      <c r="N3" s="679"/>
      <c r="O3" s="679"/>
      <c r="P3" s="680"/>
    </row>
    <row r="4" spans="1:20" ht="15">
      <c r="A4" s="488"/>
      <c r="B4" s="681" t="s">
        <v>245</v>
      </c>
      <c r="C4" s="681"/>
      <c r="D4" s="681"/>
      <c r="E4" s="681"/>
      <c r="F4" s="681"/>
      <c r="G4" s="681"/>
      <c r="H4" s="681"/>
      <c r="I4" s="681"/>
      <c r="J4" s="681"/>
      <c r="K4" s="681"/>
      <c r="L4" s="681"/>
      <c r="M4" s="681"/>
      <c r="N4" s="681"/>
      <c r="O4" s="681"/>
      <c r="P4" s="681"/>
    </row>
    <row r="5" spans="1:20" ht="15">
      <c r="A5" s="488"/>
      <c r="B5" s="681" t="s">
        <v>244</v>
      </c>
      <c r="C5" s="681"/>
      <c r="D5" s="681"/>
      <c r="E5" s="681"/>
      <c r="F5" s="681"/>
      <c r="G5" s="681"/>
      <c r="H5" s="681"/>
      <c r="I5" s="681"/>
      <c r="J5" s="681"/>
      <c r="K5" s="681"/>
      <c r="L5" s="681"/>
      <c r="M5" s="681"/>
      <c r="N5" s="681"/>
      <c r="O5" s="681"/>
      <c r="P5" s="681"/>
      <c r="R5" s="500"/>
    </row>
    <row r="6" spans="1:20" ht="15" thickBot="1">
      <c r="A6" s="488"/>
    </row>
    <row r="7" spans="1:20" ht="15" customHeight="1">
      <c r="A7" s="488"/>
      <c r="B7" s="682" t="s">
        <v>243</v>
      </c>
      <c r="C7" s="683"/>
      <c r="D7" s="683"/>
      <c r="E7" s="683"/>
      <c r="F7" s="683"/>
      <c r="G7" s="683"/>
      <c r="H7" s="683"/>
      <c r="I7" s="683"/>
      <c r="J7" s="683"/>
      <c r="K7" s="683"/>
      <c r="L7" s="683"/>
      <c r="M7" s="683"/>
      <c r="N7" s="683"/>
      <c r="O7" s="683"/>
      <c r="P7" s="684"/>
    </row>
    <row r="8" spans="1:20">
      <c r="A8" s="488"/>
      <c r="B8" s="662" t="s">
        <v>242</v>
      </c>
      <c r="C8" s="663"/>
      <c r="D8" s="663"/>
      <c r="E8" s="663"/>
      <c r="F8" s="663"/>
      <c r="G8" s="663"/>
      <c r="H8" s="663"/>
      <c r="I8" s="663"/>
      <c r="J8" s="663"/>
      <c r="K8" s="663"/>
      <c r="L8" s="663"/>
      <c r="M8" s="663"/>
      <c r="N8" s="663"/>
      <c r="O8" s="663"/>
      <c r="P8" s="664"/>
    </row>
    <row r="9" spans="1:20">
      <c r="A9" s="488"/>
      <c r="B9" s="662"/>
      <c r="C9" s="663"/>
      <c r="D9" s="663"/>
      <c r="E9" s="663"/>
      <c r="F9" s="663"/>
      <c r="G9" s="663"/>
      <c r="H9" s="663"/>
      <c r="I9" s="663"/>
      <c r="J9" s="663"/>
      <c r="K9" s="663"/>
      <c r="L9" s="663"/>
      <c r="M9" s="663"/>
      <c r="N9" s="663"/>
      <c r="O9" s="663"/>
      <c r="P9" s="664"/>
    </row>
    <row r="10" spans="1:20">
      <c r="A10" s="488"/>
      <c r="B10" s="499"/>
      <c r="C10" s="492"/>
      <c r="D10" s="492"/>
      <c r="E10" s="492"/>
      <c r="F10" s="492"/>
      <c r="G10" s="492"/>
      <c r="H10" s="492"/>
      <c r="I10" s="492"/>
      <c r="J10" s="492"/>
      <c r="K10" s="492"/>
      <c r="L10" s="492"/>
      <c r="M10" s="492"/>
      <c r="N10" s="492"/>
      <c r="O10" s="492"/>
      <c r="P10" s="497"/>
    </row>
    <row r="11" spans="1:20">
      <c r="B11" s="498"/>
      <c r="C11" s="492"/>
      <c r="D11" s="492"/>
      <c r="E11" s="492"/>
      <c r="F11" s="492"/>
      <c r="G11" s="492"/>
      <c r="H11" s="492"/>
      <c r="I11" s="492"/>
      <c r="J11" s="492"/>
      <c r="K11" s="492"/>
      <c r="L11" s="492"/>
      <c r="M11" s="492"/>
      <c r="N11" s="492"/>
      <c r="O11" s="492"/>
      <c r="P11" s="497"/>
    </row>
    <row r="12" spans="1:20">
      <c r="B12" s="498"/>
      <c r="C12" s="492"/>
      <c r="D12" s="492"/>
      <c r="E12" s="492"/>
      <c r="F12" s="492"/>
      <c r="G12" s="492"/>
      <c r="H12" s="492"/>
      <c r="I12" s="492"/>
      <c r="J12" s="492"/>
      <c r="K12" s="492"/>
      <c r="L12" s="492"/>
      <c r="M12" s="492"/>
      <c r="N12" s="492"/>
      <c r="O12" s="492"/>
      <c r="P12" s="497"/>
    </row>
    <row r="13" spans="1:20" s="22" customFormat="1">
      <c r="B13" s="13" t="s">
        <v>62</v>
      </c>
      <c r="C13" s="10"/>
      <c r="D13" s="10"/>
      <c r="E13" s="10"/>
      <c r="F13" s="10"/>
      <c r="G13" s="10"/>
      <c r="H13" s="10"/>
      <c r="I13" s="10"/>
      <c r="J13" s="10"/>
      <c r="K13" s="10"/>
      <c r="L13" s="10"/>
      <c r="M13" s="10"/>
      <c r="N13" s="10"/>
      <c r="O13" s="10"/>
      <c r="P13" s="14"/>
      <c r="Q13" s="9"/>
      <c r="R13" s="9"/>
      <c r="S13" s="9"/>
      <c r="T13" s="9"/>
    </row>
    <row r="14" spans="1:20" s="22" customFormat="1">
      <c r="B14" s="13" t="s">
        <v>61</v>
      </c>
      <c r="C14" s="10"/>
      <c r="D14" s="10"/>
      <c r="E14" s="10"/>
      <c r="F14" s="10"/>
      <c r="G14" s="10"/>
      <c r="H14" s="10"/>
      <c r="I14" s="10"/>
      <c r="J14" s="10"/>
      <c r="K14" s="10"/>
      <c r="L14" s="10"/>
      <c r="M14" s="10"/>
      <c r="N14" s="10"/>
      <c r="O14" s="10"/>
      <c r="P14" s="14"/>
      <c r="Q14" s="9"/>
      <c r="R14" s="9"/>
      <c r="S14" s="9"/>
      <c r="T14" s="9"/>
    </row>
    <row r="15" spans="1:20" s="22" customFormat="1" ht="15" customHeight="1">
      <c r="B15" s="13" t="s">
        <v>60</v>
      </c>
      <c r="C15" s="10"/>
      <c r="D15" s="10"/>
      <c r="E15" s="10"/>
      <c r="F15" s="10"/>
      <c r="G15" s="10"/>
      <c r="H15" s="10"/>
      <c r="I15" s="10"/>
      <c r="J15" s="10"/>
      <c r="K15" s="10"/>
      <c r="L15" s="10"/>
      <c r="M15" s="10"/>
      <c r="N15" s="10"/>
      <c r="O15" s="10"/>
      <c r="P15" s="14"/>
      <c r="Q15" s="9"/>
      <c r="R15" s="9"/>
      <c r="S15" s="9"/>
      <c r="T15" s="9"/>
    </row>
    <row r="16" spans="1:20" ht="15" thickBot="1">
      <c r="B16" s="496"/>
      <c r="C16" s="495"/>
      <c r="D16" s="495"/>
      <c r="E16" s="495"/>
      <c r="F16" s="495"/>
      <c r="G16" s="495"/>
      <c r="H16" s="495"/>
      <c r="I16" s="495"/>
      <c r="J16" s="495"/>
      <c r="K16" s="495"/>
      <c r="L16" s="495"/>
      <c r="M16" s="495"/>
      <c r="N16" s="495"/>
      <c r="O16" s="495"/>
      <c r="P16" s="494"/>
    </row>
    <row r="17" spans="1:16">
      <c r="B17" s="492"/>
      <c r="C17" s="492"/>
      <c r="D17" s="492"/>
      <c r="E17" s="492"/>
      <c r="F17" s="492"/>
      <c r="G17" s="492"/>
      <c r="H17" s="492"/>
      <c r="I17" s="492"/>
      <c r="J17" s="492"/>
      <c r="K17" s="492"/>
      <c r="L17" s="492"/>
      <c r="M17" s="492"/>
      <c r="N17" s="493"/>
      <c r="O17" s="492"/>
      <c r="P17" s="492"/>
    </row>
    <row r="18" spans="1:16" s="22" customFormat="1">
      <c r="B18" s="22" t="s">
        <v>40</v>
      </c>
    </row>
    <row r="19" spans="1:16" s="488" customFormat="1">
      <c r="B19" s="672" t="s">
        <v>241</v>
      </c>
      <c r="C19" s="672"/>
      <c r="D19" s="672"/>
      <c r="E19" s="672"/>
      <c r="F19" s="672"/>
      <c r="G19" s="672"/>
      <c r="H19" s="672"/>
      <c r="I19" s="672"/>
      <c r="J19" s="672"/>
      <c r="K19" s="672"/>
      <c r="L19" s="672"/>
      <c r="M19" s="672"/>
      <c r="N19" s="672"/>
      <c r="O19" s="672"/>
      <c r="P19" s="672"/>
    </row>
    <row r="20" spans="1:16" s="22" customFormat="1" ht="14.25" customHeight="1">
      <c r="A20" s="21"/>
      <c r="B20" s="672"/>
      <c r="C20" s="672"/>
      <c r="D20" s="672"/>
      <c r="E20" s="672"/>
      <c r="F20" s="672"/>
      <c r="G20" s="672"/>
      <c r="H20" s="672"/>
      <c r="I20" s="672"/>
      <c r="J20" s="672"/>
      <c r="K20" s="672"/>
      <c r="L20" s="672"/>
      <c r="M20" s="672"/>
      <c r="N20" s="672"/>
      <c r="O20" s="672"/>
      <c r="P20" s="672"/>
    </row>
    <row r="21" spans="1:16" s="22" customFormat="1">
      <c r="A21" s="21"/>
      <c r="C21" s="665" t="s">
        <v>471</v>
      </c>
      <c r="D21" s="665"/>
      <c r="E21" s="665"/>
      <c r="F21" s="665"/>
      <c r="G21" s="665"/>
      <c r="H21" s="665"/>
      <c r="I21" s="665"/>
      <c r="J21" s="665"/>
      <c r="K21" s="665"/>
      <c r="L21" s="665"/>
      <c r="M21" s="665"/>
      <c r="N21" s="665"/>
      <c r="O21" s="665"/>
      <c r="P21" s="665"/>
    </row>
    <row r="22" spans="1:16" s="22" customFormat="1">
      <c r="A22" s="21"/>
      <c r="C22" s="665"/>
      <c r="D22" s="665"/>
      <c r="E22" s="665"/>
      <c r="F22" s="665"/>
      <c r="G22" s="665"/>
      <c r="H22" s="665"/>
      <c r="I22" s="665"/>
      <c r="J22" s="665"/>
      <c r="K22" s="665"/>
      <c r="L22" s="665"/>
      <c r="M22" s="665"/>
      <c r="N22" s="665"/>
      <c r="O22" s="665"/>
      <c r="P22" s="665"/>
    </row>
    <row r="23" spans="1:16" s="22" customFormat="1">
      <c r="A23" s="21"/>
      <c r="C23" s="677" t="s">
        <v>472</v>
      </c>
      <c r="D23" s="677"/>
      <c r="E23" s="677"/>
      <c r="F23" s="677"/>
      <c r="G23" s="677"/>
      <c r="H23" s="677"/>
      <c r="I23" s="677"/>
      <c r="J23" s="677"/>
      <c r="K23" s="677"/>
      <c r="L23" s="677"/>
      <c r="M23" s="677"/>
      <c r="N23" s="677"/>
      <c r="O23" s="677"/>
      <c r="P23" s="677"/>
    </row>
    <row r="24" spans="1:16" s="22" customFormat="1">
      <c r="A24" s="21"/>
      <c r="C24" s="677"/>
      <c r="D24" s="677"/>
      <c r="E24" s="677"/>
      <c r="F24" s="677"/>
      <c r="G24" s="677"/>
      <c r="H24" s="677"/>
      <c r="I24" s="677"/>
      <c r="J24" s="677"/>
      <c r="K24" s="677"/>
      <c r="L24" s="677"/>
      <c r="M24" s="677"/>
      <c r="N24" s="677"/>
      <c r="O24" s="677"/>
      <c r="P24" s="677"/>
    </row>
    <row r="25" spans="1:16" s="22" customFormat="1" ht="14.25" customHeight="1">
      <c r="A25" s="21"/>
      <c r="C25" s="665" t="s">
        <v>240</v>
      </c>
      <c r="D25" s="665"/>
      <c r="E25" s="665"/>
      <c r="F25" s="665"/>
      <c r="G25" s="665"/>
      <c r="H25" s="665"/>
      <c r="I25" s="665"/>
      <c r="J25" s="665"/>
      <c r="K25" s="665"/>
      <c r="L25" s="665"/>
      <c r="M25" s="665"/>
      <c r="N25" s="665"/>
      <c r="O25" s="665"/>
      <c r="P25" s="665"/>
    </row>
    <row r="26" spans="1:16" s="22" customFormat="1">
      <c r="A26" s="21"/>
      <c r="C26" s="665"/>
      <c r="D26" s="665"/>
      <c r="E26" s="665"/>
      <c r="F26" s="665"/>
      <c r="G26" s="665"/>
      <c r="H26" s="665"/>
      <c r="I26" s="665"/>
      <c r="J26" s="665"/>
      <c r="K26" s="665"/>
      <c r="L26" s="665"/>
      <c r="M26" s="665"/>
      <c r="N26" s="665"/>
      <c r="O26" s="665"/>
      <c r="P26" s="665"/>
    </row>
    <row r="27" spans="1:16" s="488" customFormat="1">
      <c r="E27" s="491"/>
      <c r="F27" s="491"/>
      <c r="G27" s="491"/>
      <c r="H27" s="491"/>
      <c r="I27" s="491"/>
      <c r="J27" s="491"/>
      <c r="K27" s="491"/>
      <c r="L27" s="491"/>
      <c r="M27" s="491"/>
      <c r="N27" s="491"/>
      <c r="O27" s="491"/>
      <c r="P27" s="491"/>
    </row>
    <row r="28" spans="1:16" s="22" customFormat="1">
      <c r="A28" s="21"/>
      <c r="B28" s="443" t="s">
        <v>55</v>
      </c>
    </row>
    <row r="29" spans="1:16" s="22" customFormat="1">
      <c r="A29" s="21"/>
      <c r="B29" s="443" t="s">
        <v>54</v>
      </c>
    </row>
    <row r="30" spans="1:16" s="488" customFormat="1"/>
    <row r="31" spans="1:16" s="488" customFormat="1"/>
    <row r="32" spans="1:16" s="22" customFormat="1" ht="14.25" customHeight="1">
      <c r="A32" s="21"/>
      <c r="B32" s="665" t="s">
        <v>239</v>
      </c>
      <c r="C32" s="665"/>
      <c r="D32" s="665"/>
      <c r="E32" s="665"/>
      <c r="F32" s="665"/>
      <c r="G32" s="665"/>
      <c r="H32" s="665"/>
      <c r="I32" s="665"/>
      <c r="J32" s="665"/>
      <c r="K32" s="665"/>
      <c r="L32" s="665"/>
      <c r="M32" s="665"/>
      <c r="N32" s="665"/>
      <c r="O32" s="665"/>
      <c r="P32" s="665"/>
    </row>
    <row r="33" spans="1:19" s="22" customFormat="1">
      <c r="A33" s="21"/>
      <c r="B33" s="665"/>
      <c r="C33" s="665"/>
      <c r="D33" s="665"/>
      <c r="E33" s="665"/>
      <c r="F33" s="665"/>
      <c r="G33" s="665"/>
      <c r="H33" s="665"/>
      <c r="I33" s="665"/>
      <c r="J33" s="665"/>
      <c r="K33" s="665"/>
      <c r="L33" s="665"/>
      <c r="M33" s="665"/>
      <c r="N33" s="665"/>
      <c r="O33" s="665"/>
      <c r="P33" s="665"/>
    </row>
    <row r="34" spans="1:19" s="22" customFormat="1">
      <c r="A34" s="21"/>
      <c r="B34" s="665"/>
      <c r="C34" s="665"/>
      <c r="D34" s="665"/>
      <c r="E34" s="665"/>
      <c r="F34" s="665"/>
      <c r="G34" s="665"/>
      <c r="H34" s="665"/>
      <c r="I34" s="665"/>
      <c r="J34" s="665"/>
      <c r="K34" s="665"/>
      <c r="L34" s="665"/>
      <c r="M34" s="665"/>
      <c r="N34" s="665"/>
      <c r="O34" s="665"/>
      <c r="P34" s="665"/>
    </row>
    <row r="35" spans="1:19" s="22" customFormat="1">
      <c r="A35" s="21"/>
      <c r="B35" s="552" t="s">
        <v>49</v>
      </c>
      <c r="C35" s="552"/>
      <c r="D35" s="552"/>
      <c r="E35" s="552"/>
      <c r="F35" s="552"/>
      <c r="G35" s="552"/>
      <c r="H35" s="552"/>
      <c r="I35" s="552"/>
      <c r="J35" s="552"/>
      <c r="K35" s="552"/>
      <c r="L35" s="552"/>
      <c r="M35" s="552"/>
      <c r="N35" s="552"/>
      <c r="O35" s="552"/>
      <c r="P35" s="552"/>
    </row>
    <row r="36" spans="1:19" s="22" customFormat="1">
      <c r="A36" s="21"/>
      <c r="B36" s="552"/>
      <c r="C36" s="552"/>
      <c r="D36" s="552"/>
      <c r="E36" s="552"/>
      <c r="F36" s="552"/>
      <c r="G36" s="552"/>
      <c r="H36" s="552"/>
      <c r="I36" s="552"/>
      <c r="J36" s="552"/>
      <c r="K36" s="552"/>
      <c r="L36" s="552"/>
      <c r="M36" s="552"/>
      <c r="N36" s="552"/>
      <c r="O36" s="552"/>
      <c r="P36" s="552"/>
    </row>
    <row r="37" spans="1:19" s="22" customFormat="1" ht="14.25" customHeight="1">
      <c r="B37" s="20"/>
      <c r="C37" s="551" t="s">
        <v>238</v>
      </c>
      <c r="D37" s="551"/>
      <c r="E37" s="551"/>
      <c r="F37" s="551"/>
      <c r="G37" s="551"/>
      <c r="H37" s="551"/>
      <c r="I37" s="551"/>
      <c r="J37" s="551"/>
      <c r="K37" s="551"/>
      <c r="L37" s="551"/>
      <c r="M37" s="551"/>
      <c r="N37" s="551"/>
      <c r="O37" s="551"/>
      <c r="P37" s="551"/>
    </row>
    <row r="38" spans="1:19" s="22" customFormat="1">
      <c r="B38" s="20"/>
      <c r="C38" s="551"/>
      <c r="D38" s="551"/>
      <c r="E38" s="551"/>
      <c r="F38" s="551"/>
      <c r="G38" s="551"/>
      <c r="H38" s="551"/>
      <c r="I38" s="551"/>
      <c r="J38" s="551"/>
      <c r="K38" s="551"/>
      <c r="L38" s="551"/>
      <c r="M38" s="551"/>
      <c r="N38" s="551"/>
      <c r="O38" s="551"/>
      <c r="P38" s="551"/>
    </row>
    <row r="39" spans="1:19" s="22" customFormat="1">
      <c r="B39" s="20"/>
      <c r="C39" s="551"/>
      <c r="D39" s="551"/>
      <c r="E39" s="551"/>
      <c r="F39" s="551"/>
      <c r="G39" s="551"/>
      <c r="H39" s="551"/>
      <c r="I39" s="551"/>
      <c r="J39" s="551"/>
      <c r="K39" s="551"/>
      <c r="L39" s="551"/>
      <c r="M39" s="551"/>
      <c r="N39" s="551"/>
      <c r="O39" s="551"/>
      <c r="P39" s="551"/>
    </row>
    <row r="40" spans="1:19" s="21" customFormat="1" ht="14.25" customHeight="1">
      <c r="C40" s="665" t="s">
        <v>237</v>
      </c>
      <c r="D40" s="665"/>
      <c r="E40" s="665"/>
      <c r="F40" s="665"/>
      <c r="G40" s="665"/>
      <c r="H40" s="665"/>
      <c r="I40" s="665"/>
      <c r="J40" s="665"/>
      <c r="K40" s="665"/>
      <c r="L40" s="665"/>
      <c r="M40" s="665"/>
      <c r="N40" s="665"/>
      <c r="O40" s="665"/>
      <c r="P40" s="665"/>
    </row>
    <row r="41" spans="1:19" s="21" customFormat="1">
      <c r="B41" s="490"/>
      <c r="C41" s="665"/>
      <c r="D41" s="665"/>
      <c r="E41" s="665"/>
      <c r="F41" s="665"/>
      <c r="G41" s="665"/>
      <c r="H41" s="665"/>
      <c r="I41" s="665"/>
      <c r="J41" s="665"/>
      <c r="K41" s="665"/>
      <c r="L41" s="665"/>
      <c r="M41" s="665"/>
      <c r="N41" s="665"/>
      <c r="O41" s="665"/>
      <c r="P41" s="665"/>
    </row>
    <row r="42" spans="1:19" s="488" customFormat="1"/>
    <row r="43" spans="1:19" s="488" customFormat="1"/>
    <row r="44" spans="1:19" s="22" customFormat="1" ht="15" customHeight="1">
      <c r="A44" s="21"/>
      <c r="B44" s="676" t="s">
        <v>236</v>
      </c>
      <c r="C44" s="676"/>
      <c r="D44" s="676"/>
      <c r="E44" s="676"/>
      <c r="F44" s="676"/>
      <c r="G44" s="676"/>
      <c r="H44" s="676"/>
      <c r="I44" s="676"/>
      <c r="J44" s="676"/>
      <c r="K44" s="676"/>
      <c r="L44" s="676"/>
      <c r="M44" s="676"/>
      <c r="N44" s="676"/>
      <c r="O44" s="676"/>
      <c r="P44" s="676"/>
      <c r="Q44" s="21"/>
      <c r="R44" s="21"/>
      <c r="S44" s="21"/>
    </row>
    <row r="45" spans="1:19" s="22" customFormat="1">
      <c r="A45" s="21"/>
      <c r="B45" s="676"/>
      <c r="C45" s="676"/>
      <c r="D45" s="676"/>
      <c r="E45" s="676"/>
      <c r="F45" s="676"/>
      <c r="G45" s="676"/>
      <c r="H45" s="676"/>
      <c r="I45" s="676"/>
      <c r="J45" s="676"/>
      <c r="K45" s="676"/>
      <c r="L45" s="676"/>
      <c r="M45" s="676"/>
      <c r="N45" s="676"/>
      <c r="O45" s="676"/>
      <c r="P45" s="676"/>
      <c r="Q45" s="21"/>
      <c r="R45" s="21"/>
      <c r="S45" s="21"/>
    </row>
    <row r="46" spans="1:19" s="22" customFormat="1">
      <c r="A46" s="21"/>
      <c r="B46" s="676"/>
      <c r="C46" s="676"/>
      <c r="D46" s="676"/>
      <c r="E46" s="676"/>
      <c r="F46" s="676"/>
      <c r="G46" s="676"/>
      <c r="H46" s="676"/>
      <c r="I46" s="676"/>
      <c r="J46" s="676"/>
      <c r="K46" s="676"/>
      <c r="L46" s="676"/>
      <c r="M46" s="676"/>
      <c r="N46" s="676"/>
      <c r="O46" s="676"/>
      <c r="P46" s="676"/>
      <c r="Q46" s="21"/>
      <c r="R46" s="21"/>
      <c r="S46" s="21"/>
    </row>
    <row r="47" spans="1:19" s="488" customFormat="1" ht="14.25" customHeight="1">
      <c r="B47" s="489"/>
      <c r="C47" s="489"/>
      <c r="D47" s="489"/>
      <c r="E47" s="489"/>
      <c r="F47" s="489"/>
      <c r="G47" s="489"/>
      <c r="H47" s="489"/>
      <c r="I47" s="489"/>
      <c r="J47" s="489"/>
      <c r="K47" s="489"/>
      <c r="L47" s="489"/>
      <c r="M47" s="489"/>
      <c r="N47" s="489"/>
      <c r="O47" s="489"/>
      <c r="P47" s="489"/>
    </row>
    <row r="49" spans="2:16" s="21" customFormat="1" ht="15">
      <c r="B49" s="673" t="s">
        <v>235</v>
      </c>
      <c r="C49" s="674"/>
      <c r="D49" s="674"/>
      <c r="E49" s="674"/>
      <c r="F49" s="674"/>
      <c r="G49" s="674"/>
      <c r="H49" s="674"/>
      <c r="I49" s="674"/>
      <c r="J49" s="674"/>
      <c r="K49" s="674"/>
      <c r="L49" s="674"/>
      <c r="M49" s="674"/>
      <c r="N49" s="674"/>
      <c r="O49" s="674"/>
      <c r="P49" s="675"/>
    </row>
    <row r="50" spans="2:16" s="21" customFormat="1" ht="15" customHeight="1">
      <c r="B50" s="666" t="s">
        <v>234</v>
      </c>
      <c r="C50" s="667"/>
      <c r="D50" s="667"/>
      <c r="E50" s="667"/>
      <c r="F50" s="667"/>
      <c r="G50" s="667"/>
      <c r="H50" s="667"/>
      <c r="I50" s="667"/>
      <c r="J50" s="667"/>
      <c r="K50" s="667"/>
      <c r="L50" s="667"/>
      <c r="M50" s="667"/>
      <c r="N50" s="667"/>
      <c r="O50" s="667"/>
      <c r="P50" s="668"/>
    </row>
    <row r="51" spans="2:16" s="21" customFormat="1">
      <c r="B51" s="669"/>
      <c r="C51" s="670"/>
      <c r="D51" s="670"/>
      <c r="E51" s="670"/>
      <c r="F51" s="670"/>
      <c r="G51" s="670"/>
      <c r="H51" s="670"/>
      <c r="I51" s="670"/>
      <c r="J51" s="670"/>
      <c r="K51" s="670"/>
      <c r="L51" s="670"/>
      <c r="M51" s="670"/>
      <c r="N51" s="670"/>
      <c r="O51" s="670"/>
      <c r="P51" s="671"/>
    </row>
    <row r="52" spans="2:16" s="21" customFormat="1" ht="15" customHeight="1">
      <c r="B52" s="656" t="s">
        <v>233</v>
      </c>
      <c r="C52" s="657"/>
      <c r="D52" s="657"/>
      <c r="E52" s="657"/>
      <c r="F52" s="657"/>
      <c r="G52" s="657"/>
      <c r="H52" s="657"/>
      <c r="I52" s="657"/>
      <c r="J52" s="657"/>
      <c r="K52" s="657"/>
      <c r="L52" s="657"/>
      <c r="M52" s="657"/>
      <c r="N52" s="657"/>
      <c r="O52" s="657"/>
      <c r="P52" s="658"/>
    </row>
    <row r="53" spans="2:16" s="21" customFormat="1">
      <c r="B53" s="656"/>
      <c r="C53" s="657"/>
      <c r="D53" s="657"/>
      <c r="E53" s="657"/>
      <c r="F53" s="657"/>
      <c r="G53" s="657"/>
      <c r="H53" s="657"/>
      <c r="I53" s="657"/>
      <c r="J53" s="657"/>
      <c r="K53" s="657"/>
      <c r="L53" s="657"/>
      <c r="M53" s="657"/>
      <c r="N53" s="657"/>
      <c r="O53" s="657"/>
      <c r="P53" s="658"/>
    </row>
    <row r="54" spans="2:16" s="21" customFormat="1" ht="15" customHeight="1">
      <c r="B54" s="656" t="s">
        <v>232</v>
      </c>
      <c r="C54" s="657"/>
      <c r="D54" s="657"/>
      <c r="E54" s="657"/>
      <c r="F54" s="657"/>
      <c r="G54" s="657"/>
      <c r="H54" s="657"/>
      <c r="I54" s="657"/>
      <c r="J54" s="657"/>
      <c r="K54" s="657"/>
      <c r="L54" s="657"/>
      <c r="M54" s="657"/>
      <c r="N54" s="657"/>
      <c r="O54" s="657"/>
      <c r="P54" s="658"/>
    </row>
    <row r="55" spans="2:16" s="21" customFormat="1">
      <c r="B55" s="659"/>
      <c r="C55" s="660"/>
      <c r="D55" s="660"/>
      <c r="E55" s="660"/>
      <c r="F55" s="660"/>
      <c r="G55" s="660"/>
      <c r="H55" s="660"/>
      <c r="I55" s="660"/>
      <c r="J55" s="660"/>
      <c r="K55" s="660"/>
      <c r="L55" s="660"/>
      <c r="M55" s="660"/>
      <c r="N55" s="660"/>
      <c r="O55" s="660"/>
      <c r="P55" s="661"/>
    </row>
    <row r="56" spans="2:16">
      <c r="B56" s="487"/>
      <c r="C56" s="487"/>
      <c r="D56" s="487"/>
      <c r="E56" s="487"/>
      <c r="F56" s="487"/>
      <c r="G56" s="487"/>
      <c r="H56" s="487"/>
      <c r="I56" s="487"/>
      <c r="J56" s="487"/>
      <c r="K56" s="487"/>
      <c r="L56" s="487"/>
      <c r="M56" s="487"/>
      <c r="N56" s="487"/>
      <c r="O56" s="487"/>
      <c r="P56" s="487"/>
    </row>
  </sheetData>
  <sheetProtection password="C54C" sheet="1" objects="1" scenarios="1" formatRows="0"/>
  <mergeCells count="19">
    <mergeCell ref="B2:P2"/>
    <mergeCell ref="B3:P3"/>
    <mergeCell ref="B4:P4"/>
    <mergeCell ref="B5:P5"/>
    <mergeCell ref="B7:P7"/>
    <mergeCell ref="B54:P55"/>
    <mergeCell ref="B8:P9"/>
    <mergeCell ref="C21:P22"/>
    <mergeCell ref="C25:P26"/>
    <mergeCell ref="B32:P34"/>
    <mergeCell ref="B50:P51"/>
    <mergeCell ref="B52:P53"/>
    <mergeCell ref="B19:P20"/>
    <mergeCell ref="B49:P49"/>
    <mergeCell ref="B35:P36"/>
    <mergeCell ref="B44:P46"/>
    <mergeCell ref="C37:P39"/>
    <mergeCell ref="C40:P41"/>
    <mergeCell ref="C23:P24"/>
  </mergeCells>
  <hyperlinks>
    <hyperlink ref="C23:P24" location="Comment_harmoniser_votre_exercice_financier_avec_l_exercice_financier_visé_par_la_demande" display="Pour plus de renseignements, consultez la rubrique « Comment harmoniser votre exercice financier avec l'exercice financier visé par la demande »."/>
  </hyperlinks>
  <pageMargins left="0.7" right="0.7" top="0.75" bottom="0.75" header="0.3" footer="0.3"/>
  <pageSetup scale="79" fitToHeight="0" orientation="landscape" r:id="rId1"/>
  <headerFooter>
    <oddFooter>&amp;L&amp;"-,Bold"Conseil des arts du Canada Confidentiel&amp;C&amp;D&amp;RPage &amp;P</oddFooter>
  </headerFooter>
  <rowBreaks count="1" manualBreakCount="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pageSetUpPr fitToPage="1"/>
  </sheetPr>
  <dimension ref="A1:J62"/>
  <sheetViews>
    <sheetView zoomScale="90" zoomScaleNormal="90" workbookViewId="0">
      <pane ySplit="6" topLeftCell="A7" activePane="bottomLeft" state="frozen"/>
      <selection pane="bottomLeft" activeCell="A7" sqref="A7"/>
    </sheetView>
  </sheetViews>
  <sheetFormatPr defaultRowHeight="14.25"/>
  <cols>
    <col min="1" max="1" width="2.7109375" style="283" customWidth="1"/>
    <col min="2" max="2" width="56.7109375" style="283" customWidth="1"/>
    <col min="3" max="6" width="26.140625" style="283" customWidth="1"/>
    <col min="7" max="7" width="2.7109375" style="502" customWidth="1"/>
    <col min="8" max="9" width="26.140625" style="283" customWidth="1"/>
    <col min="10" max="10" width="2.7109375" style="283" customWidth="1"/>
    <col min="11" max="261" width="9.140625" style="283"/>
    <col min="262" max="262" width="55.7109375" style="283" customWidth="1"/>
    <col min="263" max="265" width="14" style="283" customWidth="1"/>
    <col min="266" max="517" width="9.140625" style="283"/>
    <col min="518" max="518" width="55.7109375" style="283" customWidth="1"/>
    <col min="519" max="521" width="14" style="283" customWidth="1"/>
    <col min="522" max="773" width="9.140625" style="283"/>
    <col min="774" max="774" width="55.7109375" style="283" customWidth="1"/>
    <col min="775" max="777" width="14" style="283" customWidth="1"/>
    <col min="778" max="1029" width="9.140625" style="283"/>
    <col min="1030" max="1030" width="55.7109375" style="283" customWidth="1"/>
    <col min="1031" max="1033" width="14" style="283" customWidth="1"/>
    <col min="1034" max="1285" width="9.140625" style="283"/>
    <col min="1286" max="1286" width="55.7109375" style="283" customWidth="1"/>
    <col min="1287" max="1289" width="14" style="283" customWidth="1"/>
    <col min="1290" max="1541" width="9.140625" style="283"/>
    <col min="1542" max="1542" width="55.7109375" style="283" customWidth="1"/>
    <col min="1543" max="1545" width="14" style="283" customWidth="1"/>
    <col min="1546" max="1797" width="9.140625" style="283"/>
    <col min="1798" max="1798" width="55.7109375" style="283" customWidth="1"/>
    <col min="1799" max="1801" width="14" style="283" customWidth="1"/>
    <col min="1802" max="2053" width="9.140625" style="283"/>
    <col min="2054" max="2054" width="55.7109375" style="283" customWidth="1"/>
    <col min="2055" max="2057" width="14" style="283" customWidth="1"/>
    <col min="2058" max="2309" width="9.140625" style="283"/>
    <col min="2310" max="2310" width="55.7109375" style="283" customWidth="1"/>
    <col min="2311" max="2313" width="14" style="283" customWidth="1"/>
    <col min="2314" max="2565" width="9.140625" style="283"/>
    <col min="2566" max="2566" width="55.7109375" style="283" customWidth="1"/>
    <col min="2567" max="2569" width="14" style="283" customWidth="1"/>
    <col min="2570" max="2821" width="9.140625" style="283"/>
    <col min="2822" max="2822" width="55.7109375" style="283" customWidth="1"/>
    <col min="2823" max="2825" width="14" style="283" customWidth="1"/>
    <col min="2826" max="3077" width="9.140625" style="283"/>
    <col min="3078" max="3078" width="55.7109375" style="283" customWidth="1"/>
    <col min="3079" max="3081" width="14" style="283" customWidth="1"/>
    <col min="3082" max="3333" width="9.140625" style="283"/>
    <col min="3334" max="3334" width="55.7109375" style="283" customWidth="1"/>
    <col min="3335" max="3337" width="14" style="283" customWidth="1"/>
    <col min="3338" max="3589" width="9.140625" style="283"/>
    <col min="3590" max="3590" width="55.7109375" style="283" customWidth="1"/>
    <col min="3591" max="3593" width="14" style="283" customWidth="1"/>
    <col min="3594" max="3845" width="9.140625" style="283"/>
    <col min="3846" max="3846" width="55.7109375" style="283" customWidth="1"/>
    <col min="3847" max="3849" width="14" style="283" customWidth="1"/>
    <col min="3850" max="4101" width="9.140625" style="283"/>
    <col min="4102" max="4102" width="55.7109375" style="283" customWidth="1"/>
    <col min="4103" max="4105" width="14" style="283" customWidth="1"/>
    <col min="4106" max="4357" width="9.140625" style="283"/>
    <col min="4358" max="4358" width="55.7109375" style="283" customWidth="1"/>
    <col min="4359" max="4361" width="14" style="283" customWidth="1"/>
    <col min="4362" max="4613" width="9.140625" style="283"/>
    <col min="4614" max="4614" width="55.7109375" style="283" customWidth="1"/>
    <col min="4615" max="4617" width="14" style="283" customWidth="1"/>
    <col min="4618" max="4869" width="9.140625" style="283"/>
    <col min="4870" max="4870" width="55.7109375" style="283" customWidth="1"/>
    <col min="4871" max="4873" width="14" style="283" customWidth="1"/>
    <col min="4874" max="5125" width="9.140625" style="283"/>
    <col min="5126" max="5126" width="55.7109375" style="283" customWidth="1"/>
    <col min="5127" max="5129" width="14" style="283" customWidth="1"/>
    <col min="5130" max="5381" width="9.140625" style="283"/>
    <col min="5382" max="5382" width="55.7109375" style="283" customWidth="1"/>
    <col min="5383" max="5385" width="14" style="283" customWidth="1"/>
    <col min="5386" max="5637" width="9.140625" style="283"/>
    <col min="5638" max="5638" width="55.7109375" style="283" customWidth="1"/>
    <col min="5639" max="5641" width="14" style="283" customWidth="1"/>
    <col min="5642" max="5893" width="9.140625" style="283"/>
    <col min="5894" max="5894" width="55.7109375" style="283" customWidth="1"/>
    <col min="5895" max="5897" width="14" style="283" customWidth="1"/>
    <col min="5898" max="6149" width="9.140625" style="283"/>
    <col min="6150" max="6150" width="55.7109375" style="283" customWidth="1"/>
    <col min="6151" max="6153" width="14" style="283" customWidth="1"/>
    <col min="6154" max="6405" width="9.140625" style="283"/>
    <col min="6406" max="6406" width="55.7109375" style="283" customWidth="1"/>
    <col min="6407" max="6409" width="14" style="283" customWidth="1"/>
    <col min="6410" max="6661" width="9.140625" style="283"/>
    <col min="6662" max="6662" width="55.7109375" style="283" customWidth="1"/>
    <col min="6663" max="6665" width="14" style="283" customWidth="1"/>
    <col min="6666" max="6917" width="9.140625" style="283"/>
    <col min="6918" max="6918" width="55.7109375" style="283" customWidth="1"/>
    <col min="6919" max="6921" width="14" style="283" customWidth="1"/>
    <col min="6922" max="7173" width="9.140625" style="283"/>
    <col min="7174" max="7174" width="55.7109375" style="283" customWidth="1"/>
    <col min="7175" max="7177" width="14" style="283" customWidth="1"/>
    <col min="7178" max="7429" width="9.140625" style="283"/>
    <col min="7430" max="7430" width="55.7109375" style="283" customWidth="1"/>
    <col min="7431" max="7433" width="14" style="283" customWidth="1"/>
    <col min="7434" max="7685" width="9.140625" style="283"/>
    <col min="7686" max="7686" width="55.7109375" style="283" customWidth="1"/>
    <col min="7687" max="7689" width="14" style="283" customWidth="1"/>
    <col min="7690" max="7941" width="9.140625" style="283"/>
    <col min="7942" max="7942" width="55.7109375" style="283" customWidth="1"/>
    <col min="7943" max="7945" width="14" style="283" customWidth="1"/>
    <col min="7946" max="8197" width="9.140625" style="283"/>
    <col min="8198" max="8198" width="55.7109375" style="283" customWidth="1"/>
    <col min="8199" max="8201" width="14" style="283" customWidth="1"/>
    <col min="8202" max="8453" width="9.140625" style="283"/>
    <col min="8454" max="8454" width="55.7109375" style="283" customWidth="1"/>
    <col min="8455" max="8457" width="14" style="283" customWidth="1"/>
    <col min="8458" max="8709" width="9.140625" style="283"/>
    <col min="8710" max="8710" width="55.7109375" style="283" customWidth="1"/>
    <col min="8711" max="8713" width="14" style="283" customWidth="1"/>
    <col min="8714" max="8965" width="9.140625" style="283"/>
    <col min="8966" max="8966" width="55.7109375" style="283" customWidth="1"/>
    <col min="8967" max="8969" width="14" style="283" customWidth="1"/>
    <col min="8970" max="9221" width="9.140625" style="283"/>
    <col min="9222" max="9222" width="55.7109375" style="283" customWidth="1"/>
    <col min="9223" max="9225" width="14" style="283" customWidth="1"/>
    <col min="9226" max="9477" width="9.140625" style="283"/>
    <col min="9478" max="9478" width="55.7109375" style="283" customWidth="1"/>
    <col min="9479" max="9481" width="14" style="283" customWidth="1"/>
    <col min="9482" max="9733" width="9.140625" style="283"/>
    <col min="9734" max="9734" width="55.7109375" style="283" customWidth="1"/>
    <col min="9735" max="9737" width="14" style="283" customWidth="1"/>
    <col min="9738" max="9989" width="9.140625" style="283"/>
    <col min="9990" max="9990" width="55.7109375" style="283" customWidth="1"/>
    <col min="9991" max="9993" width="14" style="283" customWidth="1"/>
    <col min="9994" max="10245" width="9.140625" style="283"/>
    <col min="10246" max="10246" width="55.7109375" style="283" customWidth="1"/>
    <col min="10247" max="10249" width="14" style="283" customWidth="1"/>
    <col min="10250" max="10501" width="9.140625" style="283"/>
    <col min="10502" max="10502" width="55.7109375" style="283" customWidth="1"/>
    <col min="10503" max="10505" width="14" style="283" customWidth="1"/>
    <col min="10506" max="10757" width="9.140625" style="283"/>
    <col min="10758" max="10758" width="55.7109375" style="283" customWidth="1"/>
    <col min="10759" max="10761" width="14" style="283" customWidth="1"/>
    <col min="10762" max="11013" width="9.140625" style="283"/>
    <col min="11014" max="11014" width="55.7109375" style="283" customWidth="1"/>
    <col min="11015" max="11017" width="14" style="283" customWidth="1"/>
    <col min="11018" max="11269" width="9.140625" style="283"/>
    <col min="11270" max="11270" width="55.7109375" style="283" customWidth="1"/>
    <col min="11271" max="11273" width="14" style="283" customWidth="1"/>
    <col min="11274" max="11525" width="9.140625" style="283"/>
    <col min="11526" max="11526" width="55.7109375" style="283" customWidth="1"/>
    <col min="11527" max="11529" width="14" style="283" customWidth="1"/>
    <col min="11530" max="11781" width="9.140625" style="283"/>
    <col min="11782" max="11782" width="55.7109375" style="283" customWidth="1"/>
    <col min="11783" max="11785" width="14" style="283" customWidth="1"/>
    <col min="11786" max="12037" width="9.140625" style="283"/>
    <col min="12038" max="12038" width="55.7109375" style="283" customWidth="1"/>
    <col min="12039" max="12041" width="14" style="283" customWidth="1"/>
    <col min="12042" max="12293" width="9.140625" style="283"/>
    <col min="12294" max="12294" width="55.7109375" style="283" customWidth="1"/>
    <col min="12295" max="12297" width="14" style="283" customWidth="1"/>
    <col min="12298" max="12549" width="9.140625" style="283"/>
    <col min="12550" max="12550" width="55.7109375" style="283" customWidth="1"/>
    <col min="12551" max="12553" width="14" style="283" customWidth="1"/>
    <col min="12554" max="12805" width="9.140625" style="283"/>
    <col min="12806" max="12806" width="55.7109375" style="283" customWidth="1"/>
    <col min="12807" max="12809" width="14" style="283" customWidth="1"/>
    <col min="12810" max="13061" width="9.140625" style="283"/>
    <col min="13062" max="13062" width="55.7109375" style="283" customWidth="1"/>
    <col min="13063" max="13065" width="14" style="283" customWidth="1"/>
    <col min="13066" max="13317" width="9.140625" style="283"/>
    <col min="13318" max="13318" width="55.7109375" style="283" customWidth="1"/>
    <col min="13319" max="13321" width="14" style="283" customWidth="1"/>
    <col min="13322" max="13573" width="9.140625" style="283"/>
    <col min="13574" max="13574" width="55.7109375" style="283" customWidth="1"/>
    <col min="13575" max="13577" width="14" style="283" customWidth="1"/>
    <col min="13578" max="13829" width="9.140625" style="283"/>
    <col min="13830" max="13830" width="55.7109375" style="283" customWidth="1"/>
    <col min="13831" max="13833" width="14" style="283" customWidth="1"/>
    <col min="13834" max="14085" width="9.140625" style="283"/>
    <col min="14086" max="14086" width="55.7109375" style="283" customWidth="1"/>
    <col min="14087" max="14089" width="14" style="283" customWidth="1"/>
    <col min="14090" max="14341" width="9.140625" style="283"/>
    <col min="14342" max="14342" width="55.7109375" style="283" customWidth="1"/>
    <col min="14343" max="14345" width="14" style="283" customWidth="1"/>
    <col min="14346" max="14597" width="9.140625" style="283"/>
    <col min="14598" max="14598" width="55.7109375" style="283" customWidth="1"/>
    <col min="14599" max="14601" width="14" style="283" customWidth="1"/>
    <col min="14602" max="14853" width="9.140625" style="283"/>
    <col min="14854" max="14854" width="55.7109375" style="283" customWidth="1"/>
    <col min="14855" max="14857" width="14" style="283" customWidth="1"/>
    <col min="14858" max="15109" width="9.140625" style="283"/>
    <col min="15110" max="15110" width="55.7109375" style="283" customWidth="1"/>
    <col min="15111" max="15113" width="14" style="283" customWidth="1"/>
    <col min="15114" max="15365" width="9.140625" style="283"/>
    <col min="15366" max="15366" width="55.7109375" style="283" customWidth="1"/>
    <col min="15367" max="15369" width="14" style="283" customWidth="1"/>
    <col min="15370" max="15621" width="9.140625" style="283"/>
    <col min="15622" max="15622" width="55.7109375" style="283" customWidth="1"/>
    <col min="15623" max="15625" width="14" style="283" customWidth="1"/>
    <col min="15626" max="15877" width="9.140625" style="283"/>
    <col min="15878" max="15878" width="55.7109375" style="283" customWidth="1"/>
    <col min="15879" max="15881" width="14" style="283" customWidth="1"/>
    <col min="15882" max="16133" width="9.140625" style="283"/>
    <col min="16134" max="16134" width="55.7109375" style="283" customWidth="1"/>
    <col min="16135" max="16137" width="14" style="283" customWidth="1"/>
    <col min="16138" max="16384" width="9.140625" style="283"/>
  </cols>
  <sheetData>
    <row r="1" spans="1:10" s="263" customFormat="1">
      <c r="B1" s="8" t="s">
        <v>469</v>
      </c>
      <c r="C1" s="501"/>
      <c r="G1" s="297"/>
    </row>
    <row r="2" spans="1:10" s="263" customFormat="1" ht="18">
      <c r="B2" s="690" t="s">
        <v>291</v>
      </c>
      <c r="C2" s="690"/>
      <c r="D2" s="690"/>
      <c r="E2" s="690"/>
      <c r="F2" s="690"/>
      <c r="G2" s="690"/>
      <c r="H2" s="690"/>
      <c r="I2" s="690"/>
    </row>
    <row r="3" spans="1:10" s="263" customFormat="1" ht="6.75" customHeight="1">
      <c r="C3" s="298"/>
      <c r="D3" s="298"/>
      <c r="G3" s="297"/>
    </row>
    <row r="4" spans="1:10" s="263" customFormat="1" ht="15">
      <c r="B4" s="694" t="s">
        <v>290</v>
      </c>
      <c r="C4" s="695"/>
      <c r="D4" s="695"/>
      <c r="E4" s="695"/>
      <c r="F4" s="695"/>
      <c r="G4" s="511"/>
      <c r="H4" s="696" t="s">
        <v>289</v>
      </c>
      <c r="I4" s="697"/>
    </row>
    <row r="5" spans="1:10" s="263" customFormat="1" ht="15">
      <c r="A5" s="266"/>
      <c r="B5" s="510" t="s">
        <v>282</v>
      </c>
      <c r="C5" s="692" t="s">
        <v>288</v>
      </c>
      <c r="D5" s="692" t="s">
        <v>287</v>
      </c>
      <c r="E5" s="692" t="s">
        <v>286</v>
      </c>
      <c r="F5" s="692" t="s">
        <v>285</v>
      </c>
      <c r="G5" s="295"/>
      <c r="H5" s="692" t="s">
        <v>284</v>
      </c>
      <c r="I5" s="692" t="s">
        <v>283</v>
      </c>
    </row>
    <row r="6" spans="1:10" s="263" customFormat="1" ht="48.75" customHeight="1">
      <c r="A6" s="266"/>
      <c r="B6" s="296"/>
      <c r="C6" s="693"/>
      <c r="D6" s="693"/>
      <c r="E6" s="693"/>
      <c r="F6" s="693"/>
      <c r="G6" s="295"/>
      <c r="H6" s="693"/>
      <c r="I6" s="693"/>
    </row>
    <row r="7" spans="1:10" s="263" customFormat="1">
      <c r="A7" s="266"/>
      <c r="B7" s="294"/>
      <c r="C7" s="103" t="s">
        <v>188</v>
      </c>
      <c r="D7" s="103" t="s">
        <v>188</v>
      </c>
      <c r="E7" s="103" t="s">
        <v>188</v>
      </c>
      <c r="F7" s="103" t="s">
        <v>188</v>
      </c>
      <c r="G7" s="292"/>
      <c r="H7" s="103" t="s">
        <v>188</v>
      </c>
      <c r="I7" s="103" t="s">
        <v>188</v>
      </c>
    </row>
    <row r="8" spans="1:10" s="263" customFormat="1">
      <c r="A8" s="266"/>
      <c r="B8" s="294"/>
      <c r="C8" s="469" t="s">
        <v>282</v>
      </c>
      <c r="D8" s="469" t="s">
        <v>282</v>
      </c>
      <c r="E8" s="469" t="s">
        <v>282</v>
      </c>
      <c r="F8" s="469" t="s">
        <v>282</v>
      </c>
      <c r="G8" s="292"/>
      <c r="H8" s="469" t="s">
        <v>282</v>
      </c>
      <c r="I8" s="469" t="s">
        <v>282</v>
      </c>
    </row>
    <row r="9" spans="1:10" s="263" customFormat="1">
      <c r="A9" s="266"/>
      <c r="B9" s="296"/>
      <c r="C9" s="103" t="s">
        <v>187</v>
      </c>
      <c r="D9" s="103" t="s">
        <v>187</v>
      </c>
      <c r="E9" s="103" t="s">
        <v>187</v>
      </c>
      <c r="F9" s="103" t="s">
        <v>187</v>
      </c>
      <c r="G9" s="292"/>
      <c r="H9" s="103" t="s">
        <v>187</v>
      </c>
      <c r="I9" s="103" t="s">
        <v>187</v>
      </c>
    </row>
    <row r="10" spans="1:10" s="263" customFormat="1">
      <c r="A10" s="266"/>
      <c r="B10" s="293"/>
      <c r="C10" s="468" t="s">
        <v>282</v>
      </c>
      <c r="D10" s="468" t="s">
        <v>282</v>
      </c>
      <c r="E10" s="468" t="s">
        <v>282</v>
      </c>
      <c r="F10" s="468" t="s">
        <v>282</v>
      </c>
      <c r="G10" s="292"/>
      <c r="H10" s="468" t="s">
        <v>282</v>
      </c>
      <c r="I10" s="468" t="s">
        <v>282</v>
      </c>
    </row>
    <row r="11" spans="1:10" s="263" customFormat="1" ht="15">
      <c r="A11" s="266"/>
      <c r="B11" s="691" t="s">
        <v>281</v>
      </c>
      <c r="C11" s="689"/>
      <c r="D11" s="689"/>
      <c r="E11" s="689"/>
      <c r="F11" s="689"/>
      <c r="G11" s="689"/>
      <c r="H11" s="689"/>
      <c r="I11" s="689"/>
    </row>
    <row r="12" spans="1:10" s="263" customFormat="1" ht="28.5">
      <c r="A12" s="266"/>
      <c r="B12" s="291" t="s">
        <v>280</v>
      </c>
      <c r="C12" s="451"/>
      <c r="D12" s="451"/>
      <c r="E12" s="451"/>
      <c r="F12" s="451"/>
      <c r="G12" s="688"/>
      <c r="H12" s="451"/>
      <c r="I12" s="451"/>
    </row>
    <row r="13" spans="1:10" s="263" customFormat="1" ht="28.5">
      <c r="A13" s="266"/>
      <c r="B13" s="290" t="s">
        <v>279</v>
      </c>
      <c r="C13" s="451"/>
      <c r="D13" s="451"/>
      <c r="E13" s="451"/>
      <c r="F13" s="451"/>
      <c r="G13" s="688"/>
      <c r="H13" s="451"/>
      <c r="I13" s="451"/>
    </row>
    <row r="14" spans="1:10" s="263" customFormat="1">
      <c r="A14" s="266"/>
      <c r="B14" s="289" t="s">
        <v>278</v>
      </c>
      <c r="C14" s="451"/>
      <c r="D14" s="451"/>
      <c r="E14" s="451"/>
      <c r="F14" s="451"/>
      <c r="G14" s="688"/>
      <c r="H14" s="451"/>
      <c r="I14" s="451"/>
    </row>
    <row r="15" spans="1:10" s="263" customFormat="1">
      <c r="A15" s="266"/>
      <c r="B15" s="285" t="s">
        <v>277</v>
      </c>
      <c r="C15" s="451"/>
      <c r="D15" s="451"/>
      <c r="E15" s="451"/>
      <c r="F15" s="451"/>
      <c r="G15" s="688"/>
      <c r="H15" s="451"/>
      <c r="I15" s="451"/>
    </row>
    <row r="16" spans="1:10" s="263" customFormat="1" ht="15">
      <c r="A16" s="266"/>
      <c r="B16" s="273" t="s">
        <v>276</v>
      </c>
      <c r="C16" s="449">
        <f>+SUM(C12:C15)</f>
        <v>0</v>
      </c>
      <c r="D16" s="449">
        <f>+SUM(D12:D15)</f>
        <v>0</v>
      </c>
      <c r="E16" s="449">
        <f>+SUM(E12:E15)</f>
        <v>0</v>
      </c>
      <c r="F16" s="449">
        <f>+SUM(F12:F15)</f>
        <v>0</v>
      </c>
      <c r="G16" s="688"/>
      <c r="H16" s="449">
        <f>+SUM(H12:H15)</f>
        <v>0</v>
      </c>
      <c r="I16" s="449">
        <f>+SUM(I12:I15)</f>
        <v>0</v>
      </c>
      <c r="J16" s="283"/>
    </row>
    <row r="17" spans="1:10" s="263" customFormat="1" ht="6.75" customHeight="1">
      <c r="A17" s="267"/>
      <c r="B17" s="288"/>
      <c r="C17" s="271"/>
      <c r="D17" s="271"/>
      <c r="E17" s="271"/>
      <c r="F17" s="271"/>
      <c r="G17" s="688"/>
      <c r="H17" s="271"/>
      <c r="I17" s="271"/>
      <c r="J17" s="267"/>
    </row>
    <row r="18" spans="1:10" s="263" customFormat="1" ht="15">
      <c r="A18" s="266"/>
      <c r="B18" s="689" t="s">
        <v>275</v>
      </c>
      <c r="C18" s="689"/>
      <c r="D18" s="689"/>
      <c r="E18" s="689"/>
      <c r="F18" s="689"/>
      <c r="G18" s="689"/>
      <c r="H18" s="689"/>
      <c r="I18" s="689"/>
    </row>
    <row r="19" spans="1:10" s="263" customFormat="1">
      <c r="A19" s="266"/>
      <c r="B19" s="43" t="s">
        <v>274</v>
      </c>
      <c r="C19" s="451"/>
      <c r="D19" s="451"/>
      <c r="E19" s="451"/>
      <c r="F19" s="451"/>
      <c r="G19" s="284"/>
      <c r="H19" s="451"/>
      <c r="I19" s="451"/>
    </row>
    <row r="20" spans="1:10" s="263" customFormat="1">
      <c r="A20" s="266"/>
      <c r="B20" s="44" t="s">
        <v>273</v>
      </c>
      <c r="C20" s="451"/>
      <c r="D20" s="451"/>
      <c r="E20" s="451"/>
      <c r="F20" s="451"/>
      <c r="G20" s="284"/>
      <c r="H20" s="451"/>
      <c r="I20" s="451"/>
    </row>
    <row r="21" spans="1:10" s="263" customFormat="1" ht="28.5">
      <c r="A21" s="266"/>
      <c r="B21" s="278" t="s">
        <v>272</v>
      </c>
      <c r="C21" s="451"/>
      <c r="D21" s="451"/>
      <c r="E21" s="451"/>
      <c r="F21" s="451"/>
      <c r="G21" s="284"/>
      <c r="H21" s="451"/>
      <c r="I21" s="451"/>
    </row>
    <row r="22" spans="1:10" s="263" customFormat="1">
      <c r="A22" s="266"/>
      <c r="B22" s="266" t="s">
        <v>5</v>
      </c>
      <c r="C22" s="451"/>
      <c r="D22" s="451"/>
      <c r="E22" s="451"/>
      <c r="F22" s="451"/>
      <c r="G22" s="284"/>
      <c r="H22" s="451"/>
      <c r="I22" s="451"/>
    </row>
    <row r="23" spans="1:10" s="263" customFormat="1">
      <c r="A23" s="266"/>
      <c r="B23" s="279" t="s">
        <v>271</v>
      </c>
      <c r="C23" s="451"/>
      <c r="D23" s="451"/>
      <c r="E23" s="451"/>
      <c r="F23" s="451"/>
      <c r="G23" s="284"/>
      <c r="H23" s="451"/>
      <c r="I23" s="451"/>
    </row>
    <row r="24" spans="1:10" s="263" customFormat="1">
      <c r="A24" s="266"/>
      <c r="B24" s="270" t="s">
        <v>270</v>
      </c>
      <c r="C24" s="685"/>
      <c r="D24" s="686"/>
      <c r="E24" s="686"/>
      <c r="F24" s="686"/>
      <c r="G24" s="686"/>
      <c r="H24" s="686"/>
      <c r="I24" s="687"/>
    </row>
    <row r="25" spans="1:10" s="263" customFormat="1">
      <c r="A25" s="266"/>
      <c r="B25" s="287"/>
      <c r="C25" s="451"/>
      <c r="D25" s="451"/>
      <c r="E25" s="451"/>
      <c r="F25" s="451"/>
      <c r="G25" s="284"/>
      <c r="H25" s="451"/>
      <c r="I25" s="451"/>
    </row>
    <row r="26" spans="1:10" s="263" customFormat="1" ht="28.5">
      <c r="A26" s="266"/>
      <c r="B26" s="286" t="s">
        <v>269</v>
      </c>
      <c r="C26" s="451"/>
      <c r="D26" s="451"/>
      <c r="E26" s="451"/>
      <c r="F26" s="451"/>
      <c r="G26" s="284"/>
      <c r="H26" s="451"/>
      <c r="I26" s="451"/>
    </row>
    <row r="27" spans="1:10" s="263" customFormat="1" ht="28.5">
      <c r="A27" s="266"/>
      <c r="B27" s="285" t="s">
        <v>268</v>
      </c>
      <c r="C27" s="451"/>
      <c r="D27" s="451"/>
      <c r="E27" s="451"/>
      <c r="F27" s="451"/>
      <c r="G27" s="284"/>
      <c r="H27" s="451"/>
      <c r="I27" s="451"/>
    </row>
    <row r="28" spans="1:10" s="263" customFormat="1">
      <c r="A28" s="266"/>
      <c r="B28" s="270" t="s">
        <v>267</v>
      </c>
      <c r="C28" s="685"/>
      <c r="D28" s="686"/>
      <c r="E28" s="686"/>
      <c r="F28" s="686"/>
      <c r="G28" s="686"/>
      <c r="H28" s="686"/>
      <c r="I28" s="687"/>
      <c r="J28" s="283"/>
    </row>
    <row r="29" spans="1:10" s="263" customFormat="1">
      <c r="A29" s="266"/>
      <c r="B29" s="282"/>
      <c r="C29" s="451"/>
      <c r="D29" s="451"/>
      <c r="E29" s="451"/>
      <c r="F29" s="451"/>
      <c r="G29" s="688"/>
      <c r="H29" s="451"/>
      <c r="I29" s="451"/>
    </row>
    <row r="30" spans="1:10" s="263" customFormat="1" ht="15">
      <c r="A30" s="266"/>
      <c r="B30" s="281" t="s">
        <v>266</v>
      </c>
      <c r="C30" s="449">
        <f>+SUM(C19:C23,C25:C27,C29)</f>
        <v>0</v>
      </c>
      <c r="D30" s="449">
        <f>+SUM(D19:D23,D25:D27,D29)</f>
        <v>0</v>
      </c>
      <c r="E30" s="449">
        <f>+SUM(E19:E23,E25:E27,E29)</f>
        <v>0</v>
      </c>
      <c r="F30" s="449">
        <f>+SUM(F19:F23,F25:F27,F29)</f>
        <v>0</v>
      </c>
      <c r="G30" s="688"/>
      <c r="H30" s="449">
        <f>+SUM(H19:H23,H25:H27,H29)</f>
        <v>0</v>
      </c>
      <c r="I30" s="449">
        <f>+SUM(I19:I23,I25:I27,I29)</f>
        <v>0</v>
      </c>
    </row>
    <row r="31" spans="1:10" s="263" customFormat="1" ht="6.75" customHeight="1">
      <c r="A31" s="267"/>
      <c r="B31" s="280"/>
      <c r="C31" s="271"/>
      <c r="D31" s="271"/>
      <c r="E31" s="271"/>
      <c r="F31" s="271"/>
      <c r="G31" s="688"/>
      <c r="H31" s="271"/>
      <c r="I31" s="271"/>
      <c r="J31" s="267"/>
    </row>
    <row r="32" spans="1:10" s="263" customFormat="1" ht="15">
      <c r="A32" s="266"/>
      <c r="B32" s="268" t="s">
        <v>265</v>
      </c>
      <c r="C32" s="449">
        <f>SUM(C16+C30)</f>
        <v>0</v>
      </c>
      <c r="D32" s="449">
        <f>SUM(D16+D30)</f>
        <v>0</v>
      </c>
      <c r="E32" s="449">
        <f>SUM(E16+E30)</f>
        <v>0</v>
      </c>
      <c r="F32" s="449">
        <f>SUM(F16+F30)</f>
        <v>0</v>
      </c>
      <c r="G32" s="688"/>
      <c r="H32" s="449">
        <f>SUM(H16+H30)</f>
        <v>0</v>
      </c>
      <c r="I32" s="449">
        <f>SUM(I16+I30)</f>
        <v>0</v>
      </c>
    </row>
    <row r="33" spans="1:10" s="263" customFormat="1" ht="6.75" customHeight="1">
      <c r="A33" s="267"/>
      <c r="B33" s="277"/>
      <c r="C33" s="267"/>
      <c r="D33" s="267"/>
      <c r="E33" s="267"/>
      <c r="F33" s="267"/>
      <c r="G33" s="688"/>
      <c r="H33" s="267"/>
      <c r="I33" s="267"/>
      <c r="J33" s="267"/>
    </row>
    <row r="34" spans="1:10" s="263" customFormat="1" ht="15">
      <c r="A34" s="266"/>
      <c r="B34" s="689" t="s">
        <v>264</v>
      </c>
      <c r="C34" s="689"/>
      <c r="D34" s="689"/>
      <c r="E34" s="689"/>
      <c r="F34" s="689"/>
      <c r="G34" s="689"/>
      <c r="H34" s="689"/>
      <c r="I34" s="689"/>
    </row>
    <row r="35" spans="1:10" s="263" customFormat="1" ht="42.75">
      <c r="A35" s="266"/>
      <c r="B35" s="279" t="s">
        <v>263</v>
      </c>
      <c r="C35" s="451"/>
      <c r="D35" s="451"/>
      <c r="E35" s="451"/>
      <c r="F35" s="451"/>
      <c r="G35" s="688"/>
      <c r="H35" s="451"/>
      <c r="I35" s="451"/>
    </row>
    <row r="36" spans="1:10" s="263" customFormat="1">
      <c r="A36" s="266"/>
      <c r="B36" s="278" t="s">
        <v>262</v>
      </c>
      <c r="C36" s="451"/>
      <c r="D36" s="451"/>
      <c r="E36" s="451"/>
      <c r="F36" s="451"/>
      <c r="G36" s="688"/>
      <c r="H36" s="451"/>
      <c r="I36" s="451"/>
    </row>
    <row r="37" spans="1:10" s="263" customFormat="1" ht="15">
      <c r="A37" s="266"/>
      <c r="B37" s="273" t="s">
        <v>261</v>
      </c>
      <c r="C37" s="449">
        <f>+C35+C36</f>
        <v>0</v>
      </c>
      <c r="D37" s="449">
        <f>+D35+D36</f>
        <v>0</v>
      </c>
      <c r="E37" s="449">
        <f>+E35+E36</f>
        <v>0</v>
      </c>
      <c r="F37" s="449">
        <f>+F35+F36</f>
        <v>0</v>
      </c>
      <c r="G37" s="688"/>
      <c r="H37" s="449">
        <f>+H35+H36</f>
        <v>0</v>
      </c>
      <c r="I37" s="449">
        <f>+I35+I36</f>
        <v>0</v>
      </c>
    </row>
    <row r="38" spans="1:10" s="263" customFormat="1" ht="6.75" customHeight="1">
      <c r="A38" s="267"/>
      <c r="B38" s="277"/>
      <c r="C38" s="276"/>
      <c r="D38" s="276"/>
      <c r="E38" s="276"/>
      <c r="F38" s="276"/>
      <c r="G38" s="688"/>
      <c r="H38" s="276"/>
      <c r="I38" s="276"/>
      <c r="J38" s="267"/>
    </row>
    <row r="39" spans="1:10" s="263" customFormat="1" ht="29.25">
      <c r="A39" s="266"/>
      <c r="B39" s="268" t="s">
        <v>260</v>
      </c>
      <c r="C39" s="449">
        <f>C32-C37</f>
        <v>0</v>
      </c>
      <c r="D39" s="449">
        <f>D32-D37</f>
        <v>0</v>
      </c>
      <c r="E39" s="449">
        <f>E32-E37</f>
        <v>0</v>
      </c>
      <c r="F39" s="449">
        <f>F32-F37</f>
        <v>0</v>
      </c>
      <c r="G39" s="688"/>
      <c r="H39" s="449">
        <f>H32-H37</f>
        <v>0</v>
      </c>
      <c r="I39" s="449">
        <f>I32-I37</f>
        <v>0</v>
      </c>
    </row>
    <row r="40" spans="1:10" s="263" customFormat="1" ht="6.75" customHeight="1">
      <c r="B40" s="272"/>
      <c r="C40" s="275"/>
      <c r="D40" s="275"/>
      <c r="E40" s="275"/>
      <c r="F40" s="275"/>
      <c r="G40" s="688"/>
      <c r="H40" s="275"/>
      <c r="I40" s="275"/>
    </row>
    <row r="41" spans="1:10" s="263" customFormat="1" ht="15">
      <c r="A41" s="266"/>
      <c r="B41" s="689" t="s">
        <v>259</v>
      </c>
      <c r="C41" s="689"/>
      <c r="D41" s="689"/>
      <c r="E41" s="689"/>
      <c r="F41" s="689"/>
      <c r="G41" s="689"/>
      <c r="H41" s="689"/>
      <c r="I41" s="689"/>
    </row>
    <row r="42" spans="1:10" s="263" customFormat="1">
      <c r="A42" s="266"/>
      <c r="B42" s="274" t="s">
        <v>258</v>
      </c>
      <c r="C42" s="451"/>
      <c r="D42" s="451"/>
      <c r="E42" s="451"/>
      <c r="F42" s="451"/>
      <c r="G42" s="688"/>
      <c r="H42" s="451"/>
      <c r="I42" s="451"/>
    </row>
    <row r="43" spans="1:10" s="263" customFormat="1">
      <c r="A43" s="266"/>
      <c r="B43" s="274" t="s">
        <v>4</v>
      </c>
      <c r="C43" s="451"/>
      <c r="D43" s="451"/>
      <c r="E43" s="451"/>
      <c r="F43" s="451"/>
      <c r="G43" s="688"/>
      <c r="H43" s="451"/>
      <c r="I43" s="451"/>
    </row>
    <row r="44" spans="1:10" s="263" customFormat="1" ht="42.75">
      <c r="A44" s="266"/>
      <c r="B44" s="274" t="s">
        <v>257</v>
      </c>
      <c r="C44" s="451"/>
      <c r="D44" s="451"/>
      <c r="E44" s="451"/>
      <c r="F44" s="451"/>
      <c r="G44" s="688"/>
      <c r="H44" s="451"/>
      <c r="I44" s="451"/>
    </row>
    <row r="45" spans="1:10" s="263" customFormat="1" ht="15">
      <c r="A45" s="266"/>
      <c r="B45" s="273" t="s">
        <v>256</v>
      </c>
      <c r="C45" s="449">
        <f>SUM(C42:C44)</f>
        <v>0</v>
      </c>
      <c r="D45" s="449">
        <f>SUM(D42:D44)</f>
        <v>0</v>
      </c>
      <c r="E45" s="449">
        <f>SUM(E42:E44)</f>
        <v>0</v>
      </c>
      <c r="F45" s="449">
        <f>SUM(F42:F44)</f>
        <v>0</v>
      </c>
      <c r="G45" s="688"/>
      <c r="H45" s="449">
        <f>SUM(H42:H44)</f>
        <v>0</v>
      </c>
      <c r="I45" s="449">
        <f>SUM(I42:I44)</f>
        <v>0</v>
      </c>
    </row>
    <row r="46" spans="1:10" s="263" customFormat="1" ht="6.75" customHeight="1">
      <c r="A46" s="267"/>
      <c r="B46" s="272"/>
      <c r="C46" s="271"/>
      <c r="D46" s="271"/>
      <c r="E46" s="271"/>
      <c r="F46" s="271"/>
      <c r="G46" s="688"/>
      <c r="H46" s="271"/>
      <c r="I46" s="271"/>
      <c r="J46" s="267"/>
    </row>
    <row r="47" spans="1:10" s="263" customFormat="1" ht="29.25">
      <c r="A47" s="266"/>
      <c r="B47" s="268" t="s">
        <v>255</v>
      </c>
      <c r="C47" s="449">
        <f>C39-C45</f>
        <v>0</v>
      </c>
      <c r="D47" s="449">
        <f>D39-D45</f>
        <v>0</v>
      </c>
      <c r="E47" s="449">
        <f>E39-E45</f>
        <v>0</v>
      </c>
      <c r="F47" s="449">
        <f>F39-F45</f>
        <v>0</v>
      </c>
      <c r="G47" s="688"/>
      <c r="H47" s="449">
        <f>H39-H45</f>
        <v>0</v>
      </c>
      <c r="I47" s="449">
        <f>I39-I45</f>
        <v>0</v>
      </c>
    </row>
    <row r="48" spans="1:10" s="263" customFormat="1">
      <c r="A48" s="266"/>
      <c r="B48" s="504" t="s">
        <v>254</v>
      </c>
      <c r="C48" s="451"/>
      <c r="D48" s="451"/>
      <c r="E48" s="451"/>
      <c r="F48" s="451"/>
      <c r="G48" s="688"/>
      <c r="H48" s="451"/>
      <c r="I48" s="451"/>
    </row>
    <row r="49" spans="1:10" s="263" customFormat="1" ht="15">
      <c r="A49" s="266"/>
      <c r="B49" s="509" t="s">
        <v>253</v>
      </c>
      <c r="C49" s="685"/>
      <c r="D49" s="686"/>
      <c r="E49" s="686"/>
      <c r="F49" s="686"/>
      <c r="G49" s="686"/>
      <c r="H49" s="686"/>
      <c r="I49" s="687"/>
    </row>
    <row r="50" spans="1:10" s="263" customFormat="1" ht="15">
      <c r="A50" s="266"/>
      <c r="B50" s="269"/>
      <c r="C50" s="451"/>
      <c r="D50" s="451"/>
      <c r="E50" s="451"/>
      <c r="F50" s="451"/>
      <c r="G50" s="688"/>
      <c r="H50" s="451"/>
      <c r="I50" s="451"/>
    </row>
    <row r="51" spans="1:10" s="263" customFormat="1" ht="15">
      <c r="A51" s="266"/>
      <c r="B51" s="268" t="s">
        <v>252</v>
      </c>
      <c r="C51" s="449">
        <f>C47-C48-C50</f>
        <v>0</v>
      </c>
      <c r="D51" s="449">
        <f>D47-D48-D50</f>
        <v>0</v>
      </c>
      <c r="E51" s="449">
        <f>E47-E48-E50</f>
        <v>0</v>
      </c>
      <c r="F51" s="449">
        <f>F47-F48-F50</f>
        <v>0</v>
      </c>
      <c r="G51" s="688"/>
      <c r="H51" s="449">
        <f>H47-H48-H50</f>
        <v>0</v>
      </c>
      <c r="I51" s="449">
        <f>I47-I48-I50</f>
        <v>0</v>
      </c>
    </row>
    <row r="52" spans="1:10" s="263" customFormat="1" ht="6.75" customHeight="1">
      <c r="A52" s="267"/>
      <c r="B52" s="508"/>
      <c r="C52" s="507"/>
      <c r="D52" s="507"/>
      <c r="E52" s="506"/>
      <c r="F52" s="506"/>
      <c r="G52" s="688"/>
      <c r="H52" s="506"/>
      <c r="I52" s="506"/>
      <c r="J52" s="267"/>
    </row>
    <row r="53" spans="1:10" s="263" customFormat="1">
      <c r="A53" s="266"/>
      <c r="B53" s="505" t="s">
        <v>251</v>
      </c>
      <c r="C53" s="451"/>
      <c r="D53" s="451"/>
      <c r="E53" s="68"/>
      <c r="F53" s="68"/>
      <c r="G53" s="688"/>
      <c r="H53" s="451"/>
      <c r="I53" s="451"/>
    </row>
    <row r="54" spans="1:10" s="263" customFormat="1">
      <c r="A54" s="266"/>
      <c r="B54" s="505" t="s">
        <v>250</v>
      </c>
      <c r="C54" s="451"/>
      <c r="D54" s="451"/>
      <c r="E54" s="68"/>
      <c r="F54" s="68"/>
      <c r="G54" s="688"/>
      <c r="H54" s="451"/>
      <c r="I54" s="451"/>
    </row>
    <row r="55" spans="1:10" s="263" customFormat="1">
      <c r="A55" s="266"/>
      <c r="B55" s="504" t="s">
        <v>249</v>
      </c>
      <c r="C55" s="451"/>
      <c r="D55" s="451"/>
      <c r="E55" s="68"/>
      <c r="F55" s="68"/>
      <c r="G55" s="688"/>
      <c r="H55" s="451"/>
      <c r="I55" s="451"/>
    </row>
    <row r="56" spans="1:10" s="263" customFormat="1" ht="15">
      <c r="A56" s="266"/>
      <c r="B56" s="504" t="s">
        <v>248</v>
      </c>
      <c r="C56" s="451"/>
      <c r="D56" s="449">
        <f>C56+D51</f>
        <v>0</v>
      </c>
      <c r="E56" s="265"/>
      <c r="F56" s="265"/>
      <c r="G56" s="688"/>
      <c r="H56" s="449">
        <f>D56+H51</f>
        <v>0</v>
      </c>
      <c r="I56" s="503"/>
    </row>
    <row r="57" spans="1:10" s="263" customFormat="1">
      <c r="G57" s="264"/>
    </row>
    <row r="58" spans="1:10" s="263" customFormat="1">
      <c r="G58" s="264"/>
    </row>
    <row r="59" spans="1:10" s="263" customFormat="1">
      <c r="G59" s="264"/>
    </row>
    <row r="60" spans="1:10" s="263" customFormat="1">
      <c r="G60" s="264"/>
    </row>
    <row r="61" spans="1:10" s="263" customFormat="1">
      <c r="G61" s="264"/>
    </row>
    <row r="62" spans="1:10" s="263" customFormat="1">
      <c r="G62" s="264"/>
    </row>
  </sheetData>
  <sheetProtection password="C54C" sheet="1" objects="1" scenarios="1" formatRows="0"/>
  <mergeCells count="21">
    <mergeCell ref="B2:I2"/>
    <mergeCell ref="B11:I11"/>
    <mergeCell ref="G12:G17"/>
    <mergeCell ref="B18:I18"/>
    <mergeCell ref="C5:C6"/>
    <mergeCell ref="D5:D6"/>
    <mergeCell ref="E5:E6"/>
    <mergeCell ref="F5:F6"/>
    <mergeCell ref="H5:H6"/>
    <mergeCell ref="I5:I6"/>
    <mergeCell ref="B4:F4"/>
    <mergeCell ref="H4:I4"/>
    <mergeCell ref="C24:I24"/>
    <mergeCell ref="G50:G56"/>
    <mergeCell ref="C28:I28"/>
    <mergeCell ref="G29:G33"/>
    <mergeCell ref="B34:I34"/>
    <mergeCell ref="G35:G40"/>
    <mergeCell ref="B41:I41"/>
    <mergeCell ref="G42:G48"/>
    <mergeCell ref="C49:I49"/>
  </mergeCells>
  <pageMargins left="0.70866141732283472" right="0.70866141732283472" top="0.74803149606299213" bottom="0.74803149606299213" header="0.31496062992125984" footer="0.31496062992125984"/>
  <pageSetup paperSize="5" scale="72" fitToHeight="0" orientation="landscape" r:id="rId1"/>
  <headerFooter>
    <oddFooter>&amp;L&amp;"-,Bold"Conseil des arts du Canada Confidentiel&amp;C&amp;D&amp;RPage &amp;P</oddFooter>
  </headerFooter>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pageSetUpPr fitToPage="1"/>
  </sheetPr>
  <dimension ref="A1:AA166"/>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5.42578125" style="159" customWidth="1"/>
    <col min="2" max="2" width="57" style="159" customWidth="1"/>
    <col min="3" max="3" width="19.140625" style="34" customWidth="1"/>
    <col min="4" max="4" width="6.140625" style="34" customWidth="1"/>
    <col min="5" max="5" width="19.140625" style="34" customWidth="1"/>
    <col min="6" max="6" width="6.140625" style="34" customWidth="1"/>
    <col min="7" max="7" width="19.140625" style="34" customWidth="1"/>
    <col min="8" max="8" width="6.140625" style="34" customWidth="1"/>
    <col min="9" max="9" width="19.140625" style="34" customWidth="1"/>
    <col min="10" max="10" width="6.140625" style="159" customWidth="1"/>
    <col min="11" max="11" width="3.28515625" style="299" customWidth="1"/>
    <col min="12" max="12" width="19.140625" style="34" customWidth="1"/>
    <col min="13" max="13" width="6.140625" style="159" customWidth="1"/>
    <col min="14" max="14" width="19.140625" style="34" customWidth="1"/>
    <col min="15" max="15" width="6.140625" style="159" customWidth="1"/>
    <col min="16" max="16384" width="9.140625" style="159"/>
  </cols>
  <sheetData>
    <row r="1" spans="1:16">
      <c r="B1" s="8" t="s">
        <v>469</v>
      </c>
      <c r="C1" s="501"/>
    </row>
    <row r="2" spans="1:16" s="230" customFormat="1" ht="18.75" customHeight="1">
      <c r="A2" s="159"/>
      <c r="B2" s="745" t="s">
        <v>419</v>
      </c>
      <c r="C2" s="745"/>
      <c r="D2" s="745"/>
      <c r="E2" s="745"/>
      <c r="F2" s="745"/>
      <c r="G2" s="745"/>
      <c r="H2" s="745"/>
      <c r="I2" s="745"/>
      <c r="J2" s="745"/>
      <c r="K2" s="745"/>
      <c r="L2" s="745"/>
      <c r="M2" s="745"/>
      <c r="N2" s="745"/>
      <c r="O2" s="745"/>
    </row>
    <row r="3" spans="1:16" ht="6" customHeight="1"/>
    <row r="4" spans="1:16" ht="15" customHeight="1">
      <c r="B4" s="750"/>
      <c r="C4" s="750"/>
      <c r="D4" s="750"/>
      <c r="E4" s="750"/>
      <c r="F4" s="750"/>
      <c r="G4" s="750"/>
      <c r="H4" s="750"/>
      <c r="I4" s="750"/>
      <c r="J4" s="750"/>
      <c r="K4" s="750"/>
      <c r="L4" s="751" t="s">
        <v>289</v>
      </c>
      <c r="M4" s="751"/>
      <c r="N4" s="751"/>
      <c r="O4" s="751"/>
    </row>
    <row r="5" spans="1:16" s="230" customFormat="1" ht="30" customHeight="1">
      <c r="A5" s="321"/>
      <c r="B5" s="510" t="s">
        <v>282</v>
      </c>
      <c r="C5" s="737" t="s">
        <v>288</v>
      </c>
      <c r="D5" s="738"/>
      <c r="E5" s="737" t="s">
        <v>287</v>
      </c>
      <c r="F5" s="738"/>
      <c r="G5" s="737" t="s">
        <v>286</v>
      </c>
      <c r="H5" s="738"/>
      <c r="I5" s="737" t="s">
        <v>285</v>
      </c>
      <c r="J5" s="738"/>
      <c r="K5" s="407"/>
      <c r="L5" s="741" t="s">
        <v>284</v>
      </c>
      <c r="M5" s="742"/>
      <c r="N5" s="741" t="s">
        <v>283</v>
      </c>
      <c r="O5" s="742"/>
    </row>
    <row r="6" spans="1:16" s="230" customFormat="1" ht="44.25" customHeight="1">
      <c r="A6" s="321"/>
      <c r="B6" s="406" t="s">
        <v>418</v>
      </c>
      <c r="C6" s="739"/>
      <c r="D6" s="740"/>
      <c r="E6" s="739"/>
      <c r="F6" s="740"/>
      <c r="G6" s="739"/>
      <c r="H6" s="740"/>
      <c r="I6" s="739"/>
      <c r="J6" s="740"/>
      <c r="K6" s="405"/>
      <c r="L6" s="743"/>
      <c r="M6" s="744"/>
      <c r="N6" s="743"/>
      <c r="O6" s="744"/>
      <c r="P6" s="233"/>
    </row>
    <row r="7" spans="1:16" s="230" customFormat="1">
      <c r="A7" s="321"/>
      <c r="B7" s="406"/>
      <c r="C7" s="735" t="s">
        <v>188</v>
      </c>
      <c r="D7" s="736"/>
      <c r="E7" s="735" t="s">
        <v>188</v>
      </c>
      <c r="F7" s="736"/>
      <c r="G7" s="735" t="s">
        <v>188</v>
      </c>
      <c r="H7" s="736"/>
      <c r="I7" s="735" t="s">
        <v>188</v>
      </c>
      <c r="J7" s="736"/>
      <c r="K7" s="405"/>
      <c r="L7" s="733" t="s">
        <v>188</v>
      </c>
      <c r="M7" s="734"/>
      <c r="N7" s="733" t="s">
        <v>188</v>
      </c>
      <c r="O7" s="734"/>
      <c r="P7" s="233"/>
    </row>
    <row r="8" spans="1:16" s="230" customFormat="1" ht="15" customHeight="1">
      <c r="A8" s="321"/>
      <c r="B8" s="752" t="s">
        <v>417</v>
      </c>
      <c r="C8" s="746" t="s">
        <v>282</v>
      </c>
      <c r="D8" s="747"/>
      <c r="E8" s="746" t="s">
        <v>282</v>
      </c>
      <c r="F8" s="747"/>
      <c r="G8" s="746" t="s">
        <v>282</v>
      </c>
      <c r="H8" s="747"/>
      <c r="I8" s="746" t="s">
        <v>282</v>
      </c>
      <c r="J8" s="747"/>
      <c r="K8" s="405"/>
      <c r="L8" s="748" t="s">
        <v>282</v>
      </c>
      <c r="M8" s="749"/>
      <c r="N8" s="748" t="s">
        <v>282</v>
      </c>
      <c r="O8" s="749"/>
    </row>
    <row r="9" spans="1:16" s="230" customFormat="1" ht="14.25" customHeight="1">
      <c r="A9" s="321"/>
      <c r="B9" s="752"/>
      <c r="C9" s="731" t="s">
        <v>187</v>
      </c>
      <c r="D9" s="732"/>
      <c r="E9" s="731" t="s">
        <v>187</v>
      </c>
      <c r="F9" s="732"/>
      <c r="G9" s="731" t="s">
        <v>187</v>
      </c>
      <c r="H9" s="732"/>
      <c r="I9" s="731" t="s">
        <v>187</v>
      </c>
      <c r="J9" s="732"/>
      <c r="K9" s="405"/>
      <c r="L9" s="733" t="s">
        <v>187</v>
      </c>
      <c r="M9" s="734"/>
      <c r="N9" s="733" t="s">
        <v>187</v>
      </c>
      <c r="O9" s="734"/>
    </row>
    <row r="10" spans="1:16" s="230" customFormat="1">
      <c r="A10" s="321"/>
      <c r="B10" s="752"/>
      <c r="C10" s="753" t="s">
        <v>282</v>
      </c>
      <c r="D10" s="754"/>
      <c r="E10" s="753" t="s">
        <v>282</v>
      </c>
      <c r="F10" s="754"/>
      <c r="G10" s="753" t="s">
        <v>282</v>
      </c>
      <c r="H10" s="754"/>
      <c r="I10" s="753" t="s">
        <v>282</v>
      </c>
      <c r="J10" s="754"/>
      <c r="K10" s="405"/>
      <c r="L10" s="755" t="s">
        <v>282</v>
      </c>
      <c r="M10" s="756"/>
      <c r="N10" s="757" t="s">
        <v>282</v>
      </c>
      <c r="O10" s="758"/>
    </row>
    <row r="11" spans="1:16" s="230" customFormat="1" ht="15">
      <c r="A11" s="159"/>
      <c r="B11" s="724" t="s">
        <v>416</v>
      </c>
      <c r="C11" s="725"/>
      <c r="D11" s="725"/>
      <c r="E11" s="725"/>
      <c r="F11" s="725"/>
      <c r="G11" s="725"/>
      <c r="H11" s="725"/>
      <c r="I11" s="725"/>
      <c r="J11" s="725"/>
      <c r="K11" s="725"/>
      <c r="L11" s="725"/>
      <c r="M11" s="725"/>
      <c r="N11" s="725"/>
      <c r="O11" s="721"/>
    </row>
    <row r="12" spans="1:16" s="230" customFormat="1">
      <c r="A12" s="159"/>
      <c r="B12" s="392" t="s">
        <v>415</v>
      </c>
      <c r="C12" s="35"/>
      <c r="D12" s="317"/>
      <c r="E12" s="35"/>
      <c r="F12" s="317"/>
      <c r="G12" s="35"/>
      <c r="H12" s="318"/>
      <c r="I12" s="35"/>
      <c r="J12" s="394"/>
      <c r="K12" s="726"/>
      <c r="L12" s="35"/>
      <c r="M12" s="404"/>
      <c r="N12" s="35"/>
      <c r="O12" s="404"/>
    </row>
    <row r="13" spans="1:16" s="230" customFormat="1">
      <c r="A13" s="159"/>
      <c r="B13" s="392" t="s">
        <v>414</v>
      </c>
      <c r="C13" s="35"/>
      <c r="D13" s="317"/>
      <c r="E13" s="35"/>
      <c r="F13" s="317"/>
      <c r="G13" s="35"/>
      <c r="H13" s="318"/>
      <c r="I13" s="35"/>
      <c r="J13" s="394"/>
      <c r="K13" s="726"/>
      <c r="L13" s="35"/>
      <c r="M13" s="403"/>
      <c r="N13" s="35"/>
      <c r="O13" s="403"/>
    </row>
    <row r="14" spans="1:16" s="230" customFormat="1">
      <c r="A14" s="159"/>
      <c r="B14" s="392" t="s">
        <v>413</v>
      </c>
      <c r="C14" s="35"/>
      <c r="D14" s="317"/>
      <c r="E14" s="35"/>
      <c r="F14" s="317"/>
      <c r="G14" s="35"/>
      <c r="H14" s="318"/>
      <c r="I14" s="35"/>
      <c r="J14" s="394"/>
      <c r="K14" s="726"/>
      <c r="L14" s="35"/>
      <c r="M14" s="403"/>
      <c r="N14" s="35"/>
      <c r="O14" s="403"/>
    </row>
    <row r="15" spans="1:16" s="230" customFormat="1">
      <c r="A15" s="159"/>
      <c r="B15" s="392" t="s">
        <v>412</v>
      </c>
      <c r="C15" s="36"/>
      <c r="D15" s="317"/>
      <c r="E15" s="36"/>
      <c r="F15" s="317"/>
      <c r="G15" s="36"/>
      <c r="H15" s="318"/>
      <c r="I15" s="36"/>
      <c r="J15" s="394"/>
      <c r="K15" s="726"/>
      <c r="L15" s="36"/>
      <c r="M15" s="403"/>
      <c r="N15" s="36"/>
      <c r="O15" s="403"/>
    </row>
    <row r="16" spans="1:16" s="230" customFormat="1">
      <c r="A16" s="159"/>
      <c r="B16" s="392" t="s">
        <v>411</v>
      </c>
      <c r="C16" s="35"/>
      <c r="D16" s="317"/>
      <c r="E16" s="35"/>
      <c r="F16" s="317"/>
      <c r="G16" s="35"/>
      <c r="H16" s="318"/>
      <c r="I16" s="35"/>
      <c r="J16" s="394"/>
      <c r="K16" s="726"/>
      <c r="L16" s="35"/>
      <c r="M16" s="403"/>
      <c r="N16" s="35"/>
      <c r="O16" s="403"/>
    </row>
    <row r="17" spans="1:19" s="230" customFormat="1">
      <c r="A17" s="159"/>
      <c r="B17" s="392" t="s">
        <v>410</v>
      </c>
      <c r="C17" s="35"/>
      <c r="D17" s="401"/>
      <c r="E17" s="35"/>
      <c r="F17" s="401"/>
      <c r="G17" s="35"/>
      <c r="H17" s="400"/>
      <c r="I17" s="35"/>
      <c r="J17" s="399"/>
      <c r="K17" s="726"/>
      <c r="L17" s="35"/>
      <c r="M17" s="398"/>
      <c r="N17" s="35"/>
      <c r="O17" s="398"/>
    </row>
    <row r="18" spans="1:19" s="230" customFormat="1" ht="15">
      <c r="A18" s="387"/>
      <c r="B18" s="727"/>
      <c r="C18" s="727"/>
      <c r="D18" s="727"/>
      <c r="E18" s="727"/>
      <c r="F18" s="727"/>
      <c r="G18" s="727"/>
      <c r="H18" s="727"/>
      <c r="I18" s="727"/>
      <c r="J18" s="727"/>
      <c r="K18" s="727"/>
      <c r="L18" s="727"/>
      <c r="M18" s="727"/>
      <c r="N18" s="727"/>
      <c r="O18" s="727"/>
    </row>
    <row r="19" spans="1:19" s="230" customFormat="1">
      <c r="A19" s="387"/>
      <c r="B19" s="361" t="s">
        <v>409</v>
      </c>
      <c r="C19" s="514"/>
      <c r="D19" s="317"/>
      <c r="E19" s="514"/>
      <c r="F19" s="317"/>
      <c r="G19" s="514"/>
      <c r="H19" s="318"/>
      <c r="I19" s="514"/>
      <c r="J19" s="394"/>
      <c r="K19" s="726"/>
      <c r="L19" s="514"/>
      <c r="M19" s="393"/>
      <c r="N19" s="514"/>
      <c r="O19" s="393"/>
    </row>
    <row r="20" spans="1:19" s="230" customFormat="1" ht="28.5">
      <c r="A20" s="387"/>
      <c r="B20" s="402" t="s">
        <v>408</v>
      </c>
      <c r="C20" s="514"/>
      <c r="D20" s="396"/>
      <c r="E20" s="514"/>
      <c r="F20" s="396"/>
      <c r="G20" s="514"/>
      <c r="H20" s="395"/>
      <c r="I20" s="514"/>
      <c r="J20" s="394"/>
      <c r="K20" s="726"/>
      <c r="L20" s="514"/>
      <c r="M20" s="393"/>
      <c r="N20" s="514"/>
      <c r="O20" s="393"/>
    </row>
    <row r="21" spans="1:19" s="230" customFormat="1">
      <c r="A21" s="387"/>
      <c r="B21" s="285" t="s">
        <v>407</v>
      </c>
      <c r="C21" s="451"/>
      <c r="D21" s="317"/>
      <c r="E21" s="451"/>
      <c r="F21" s="317"/>
      <c r="G21" s="451"/>
      <c r="H21" s="318"/>
      <c r="I21" s="451"/>
      <c r="J21" s="394"/>
      <c r="K21" s="726"/>
      <c r="L21" s="451"/>
      <c r="M21" s="393"/>
      <c r="N21" s="451"/>
      <c r="O21" s="393"/>
    </row>
    <row r="22" spans="1:19" s="230" customFormat="1">
      <c r="A22" s="387"/>
      <c r="B22" s="392" t="s">
        <v>406</v>
      </c>
      <c r="C22" s="451"/>
      <c r="D22" s="401"/>
      <c r="E22" s="451"/>
      <c r="F22" s="401"/>
      <c r="G22" s="451"/>
      <c r="H22" s="400"/>
      <c r="I22" s="451"/>
      <c r="J22" s="399"/>
      <c r="K22" s="726"/>
      <c r="L22" s="451"/>
      <c r="M22" s="398"/>
      <c r="N22" s="451"/>
      <c r="O22" s="398"/>
    </row>
    <row r="23" spans="1:19" s="230" customFormat="1" ht="15">
      <c r="A23" s="387"/>
      <c r="B23" s="727"/>
      <c r="C23" s="727"/>
      <c r="D23" s="727"/>
      <c r="E23" s="727"/>
      <c r="F23" s="727"/>
      <c r="G23" s="727"/>
      <c r="H23" s="727"/>
      <c r="I23" s="727"/>
      <c r="J23" s="727"/>
      <c r="K23" s="727"/>
      <c r="L23" s="727"/>
      <c r="M23" s="727"/>
      <c r="N23" s="727"/>
      <c r="O23" s="727"/>
    </row>
    <row r="24" spans="1:19" s="230" customFormat="1" ht="28.5">
      <c r="A24" s="387"/>
      <c r="B24" s="361" t="s">
        <v>405</v>
      </c>
      <c r="C24" s="514"/>
      <c r="D24" s="396"/>
      <c r="E24" s="514"/>
      <c r="F24" s="396"/>
      <c r="G24" s="514"/>
      <c r="H24" s="395"/>
      <c r="I24" s="514"/>
      <c r="J24" s="394"/>
      <c r="K24" s="726"/>
      <c r="L24" s="514"/>
      <c r="M24" s="393"/>
      <c r="N24" s="514"/>
      <c r="O24" s="393"/>
    </row>
    <row r="25" spans="1:19" s="230" customFormat="1">
      <c r="A25" s="387"/>
      <c r="B25" s="392" t="s">
        <v>404</v>
      </c>
      <c r="C25" s="514"/>
      <c r="D25" s="396"/>
      <c r="E25" s="514"/>
      <c r="F25" s="396"/>
      <c r="G25" s="514"/>
      <c r="H25" s="395"/>
      <c r="I25" s="514"/>
      <c r="J25" s="394"/>
      <c r="K25" s="726"/>
      <c r="L25" s="514"/>
      <c r="M25" s="393"/>
      <c r="N25" s="514"/>
      <c r="O25" s="393"/>
    </row>
    <row r="26" spans="1:19" s="230" customFormat="1">
      <c r="A26" s="387"/>
      <c r="B26" s="392" t="s">
        <v>403</v>
      </c>
      <c r="C26" s="514"/>
      <c r="D26" s="396"/>
      <c r="E26" s="514"/>
      <c r="F26" s="396"/>
      <c r="G26" s="514"/>
      <c r="H26" s="395"/>
      <c r="I26" s="514"/>
      <c r="J26" s="394"/>
      <c r="K26" s="726"/>
      <c r="L26" s="514"/>
      <c r="M26" s="393"/>
      <c r="N26" s="514"/>
      <c r="O26" s="393"/>
    </row>
    <row r="27" spans="1:19" s="230" customFormat="1">
      <c r="A27" s="387"/>
      <c r="B27" s="392" t="s">
        <v>402</v>
      </c>
      <c r="C27" s="514"/>
      <c r="D27" s="396"/>
      <c r="E27" s="514"/>
      <c r="F27" s="396"/>
      <c r="G27" s="514"/>
      <c r="H27" s="395"/>
      <c r="I27" s="514"/>
      <c r="J27" s="394"/>
      <c r="K27" s="726"/>
      <c r="L27" s="514"/>
      <c r="M27" s="393"/>
      <c r="N27" s="514"/>
      <c r="O27" s="393"/>
      <c r="S27" s="397"/>
    </row>
    <row r="28" spans="1:19" s="230" customFormat="1">
      <c r="A28" s="387"/>
      <c r="B28" s="361" t="s">
        <v>401</v>
      </c>
      <c r="C28" s="514"/>
      <c r="D28" s="396"/>
      <c r="E28" s="514"/>
      <c r="F28" s="396"/>
      <c r="G28" s="514"/>
      <c r="H28" s="395"/>
      <c r="I28" s="514"/>
      <c r="J28" s="394"/>
      <c r="K28" s="726"/>
      <c r="L28" s="514"/>
      <c r="M28" s="393"/>
      <c r="N28" s="514"/>
      <c r="O28" s="393"/>
    </row>
    <row r="29" spans="1:19" s="230" customFormat="1">
      <c r="A29" s="387"/>
      <c r="B29" s="285" t="s">
        <v>400</v>
      </c>
      <c r="C29" s="514"/>
      <c r="D29" s="396"/>
      <c r="E29" s="514"/>
      <c r="F29" s="396"/>
      <c r="G29" s="514"/>
      <c r="H29" s="395"/>
      <c r="I29" s="514"/>
      <c r="J29" s="394"/>
      <c r="K29" s="726"/>
      <c r="L29" s="514"/>
      <c r="M29" s="393"/>
      <c r="N29" s="514"/>
      <c r="O29" s="393"/>
    </row>
    <row r="30" spans="1:19" s="230" customFormat="1">
      <c r="A30" s="387"/>
      <c r="B30" s="392" t="s">
        <v>399</v>
      </c>
      <c r="C30" s="37"/>
      <c r="D30" s="391"/>
      <c r="E30" s="37"/>
      <c r="F30" s="391"/>
      <c r="G30" s="37"/>
      <c r="H30" s="390"/>
      <c r="I30" s="37"/>
      <c r="J30" s="389"/>
      <c r="K30" s="726"/>
      <c r="L30" s="37"/>
      <c r="M30" s="388"/>
      <c r="N30" s="37"/>
      <c r="O30" s="388"/>
    </row>
    <row r="31" spans="1:19" s="230" customFormat="1" ht="15">
      <c r="A31" s="387"/>
      <c r="B31" s="727"/>
      <c r="C31" s="727"/>
      <c r="D31" s="727"/>
      <c r="E31" s="727"/>
      <c r="F31" s="727"/>
      <c r="G31" s="727"/>
      <c r="H31" s="727"/>
      <c r="I31" s="727"/>
      <c r="J31" s="727"/>
      <c r="K31" s="727"/>
      <c r="L31" s="727"/>
      <c r="M31" s="727"/>
      <c r="N31" s="727"/>
      <c r="O31" s="727"/>
    </row>
    <row r="32" spans="1:19" s="230" customFormat="1" ht="15">
      <c r="A32" s="387"/>
      <c r="B32" s="722" t="s">
        <v>398</v>
      </c>
      <c r="C32" s="722"/>
      <c r="D32" s="722"/>
      <c r="E32" s="722"/>
      <c r="F32" s="722"/>
      <c r="G32" s="722"/>
      <c r="H32" s="722"/>
      <c r="I32" s="722"/>
      <c r="J32" s="722"/>
      <c r="K32" s="722"/>
      <c r="L32" s="722"/>
      <c r="M32" s="722"/>
      <c r="N32" s="722"/>
      <c r="O32" s="722"/>
    </row>
    <row r="33" spans="1:15" s="230" customFormat="1" ht="15">
      <c r="A33" s="386"/>
      <c r="B33" s="730" t="s">
        <v>178</v>
      </c>
      <c r="C33" s="730"/>
      <c r="D33" s="730"/>
      <c r="E33" s="730"/>
      <c r="F33" s="730"/>
      <c r="G33" s="730"/>
      <c r="H33" s="730"/>
      <c r="I33" s="730"/>
      <c r="J33" s="730"/>
      <c r="K33" s="730"/>
      <c r="L33" s="730"/>
      <c r="M33" s="730"/>
      <c r="N33" s="730"/>
      <c r="O33" s="730"/>
    </row>
    <row r="34" spans="1:15" s="230" customFormat="1" ht="15">
      <c r="A34" s="386"/>
      <c r="B34" s="712" t="s">
        <v>102</v>
      </c>
      <c r="C34" s="712"/>
      <c r="D34" s="712"/>
      <c r="E34" s="712"/>
      <c r="F34" s="712"/>
      <c r="G34" s="712"/>
      <c r="H34" s="712"/>
      <c r="I34" s="712"/>
      <c r="J34" s="712"/>
      <c r="K34" s="712"/>
      <c r="L34" s="712"/>
      <c r="M34" s="712"/>
      <c r="N34" s="712"/>
      <c r="O34" s="712"/>
    </row>
    <row r="35" spans="1:15" s="230" customFormat="1">
      <c r="A35" s="303">
        <v>1</v>
      </c>
      <c r="B35" s="38" t="s">
        <v>397</v>
      </c>
      <c r="C35" s="451"/>
      <c r="D35" s="382">
        <f t="shared" ref="D35:D41" si="0">IFERROR(C35/C$63,0)</f>
        <v>0</v>
      </c>
      <c r="E35" s="451"/>
      <c r="F35" s="382">
        <f t="shared" ref="F35:F41" si="1">IFERROR(E35/E$63,0)</f>
        <v>0</v>
      </c>
      <c r="G35" s="451"/>
      <c r="H35" s="384">
        <f t="shared" ref="H35:H41" si="2">IFERROR(G35/G$63,0)</f>
        <v>0</v>
      </c>
      <c r="I35" s="451"/>
      <c r="J35" s="383">
        <f t="shared" ref="J35:J41" si="3">IFERROR(I35/I$63,0)</f>
        <v>0</v>
      </c>
      <c r="K35" s="719"/>
      <c r="L35" s="451"/>
      <c r="M35" s="385">
        <f t="shared" ref="M35:M41" si="4">IFERROR(L35/L$63,0)</f>
        <v>0</v>
      </c>
      <c r="N35" s="451"/>
      <c r="O35" s="385">
        <f t="shared" ref="O35:O41" si="5">IFERROR(N35/N$63,0)</f>
        <v>0</v>
      </c>
    </row>
    <row r="36" spans="1:15" s="230" customFormat="1">
      <c r="A36" s="303">
        <f t="shared" ref="A36:A59" si="6">A35+1</f>
        <v>2</v>
      </c>
      <c r="B36" s="39" t="s">
        <v>396</v>
      </c>
      <c r="C36" s="451"/>
      <c r="D36" s="382">
        <f t="shared" si="0"/>
        <v>0</v>
      </c>
      <c r="E36" s="451"/>
      <c r="F36" s="382">
        <f t="shared" si="1"/>
        <v>0</v>
      </c>
      <c r="G36" s="451"/>
      <c r="H36" s="384">
        <f t="shared" si="2"/>
        <v>0</v>
      </c>
      <c r="I36" s="451"/>
      <c r="J36" s="383">
        <f t="shared" si="3"/>
        <v>0</v>
      </c>
      <c r="K36" s="719"/>
      <c r="L36" s="451"/>
      <c r="M36" s="382">
        <f t="shared" si="4"/>
        <v>0</v>
      </c>
      <c r="N36" s="451"/>
      <c r="O36" s="382">
        <f t="shared" si="5"/>
        <v>0</v>
      </c>
    </row>
    <row r="37" spans="1:15" s="230" customFormat="1">
      <c r="A37" s="303">
        <f t="shared" si="6"/>
        <v>3</v>
      </c>
      <c r="B37" s="39" t="s">
        <v>395</v>
      </c>
      <c r="C37" s="451"/>
      <c r="D37" s="382">
        <f t="shared" si="0"/>
        <v>0</v>
      </c>
      <c r="E37" s="451"/>
      <c r="F37" s="382">
        <f t="shared" si="1"/>
        <v>0</v>
      </c>
      <c r="G37" s="451"/>
      <c r="H37" s="384">
        <f t="shared" si="2"/>
        <v>0</v>
      </c>
      <c r="I37" s="451"/>
      <c r="J37" s="383">
        <f t="shared" si="3"/>
        <v>0</v>
      </c>
      <c r="K37" s="719"/>
      <c r="L37" s="451"/>
      <c r="M37" s="382">
        <f t="shared" si="4"/>
        <v>0</v>
      </c>
      <c r="N37" s="451"/>
      <c r="O37" s="382">
        <f t="shared" si="5"/>
        <v>0</v>
      </c>
    </row>
    <row r="38" spans="1:15" s="230" customFormat="1">
      <c r="A38" s="303">
        <f t="shared" si="6"/>
        <v>4</v>
      </c>
      <c r="B38" s="39" t="s">
        <v>394</v>
      </c>
      <c r="C38" s="451"/>
      <c r="D38" s="382">
        <f t="shared" si="0"/>
        <v>0</v>
      </c>
      <c r="E38" s="451"/>
      <c r="F38" s="382">
        <f t="shared" si="1"/>
        <v>0</v>
      </c>
      <c r="G38" s="451"/>
      <c r="H38" s="384">
        <f t="shared" si="2"/>
        <v>0</v>
      </c>
      <c r="I38" s="451"/>
      <c r="J38" s="383">
        <f t="shared" si="3"/>
        <v>0</v>
      </c>
      <c r="K38" s="719"/>
      <c r="L38" s="451"/>
      <c r="M38" s="382">
        <f t="shared" si="4"/>
        <v>0</v>
      </c>
      <c r="N38" s="451"/>
      <c r="O38" s="382">
        <f t="shared" si="5"/>
        <v>0</v>
      </c>
    </row>
    <row r="39" spans="1:15" s="230" customFormat="1">
      <c r="A39" s="303">
        <f t="shared" si="6"/>
        <v>5</v>
      </c>
      <c r="B39" s="40" t="s">
        <v>393</v>
      </c>
      <c r="C39" s="451"/>
      <c r="D39" s="382">
        <f t="shared" si="0"/>
        <v>0</v>
      </c>
      <c r="E39" s="451"/>
      <c r="F39" s="382">
        <f t="shared" si="1"/>
        <v>0</v>
      </c>
      <c r="G39" s="451"/>
      <c r="H39" s="384">
        <f t="shared" si="2"/>
        <v>0</v>
      </c>
      <c r="I39" s="451"/>
      <c r="J39" s="383">
        <f t="shared" si="3"/>
        <v>0</v>
      </c>
      <c r="K39" s="719"/>
      <c r="L39" s="451"/>
      <c r="M39" s="382">
        <f t="shared" si="4"/>
        <v>0</v>
      </c>
      <c r="N39" s="451"/>
      <c r="O39" s="382">
        <f t="shared" si="5"/>
        <v>0</v>
      </c>
    </row>
    <row r="40" spans="1:15" s="230" customFormat="1">
      <c r="A40" s="303">
        <f t="shared" si="6"/>
        <v>6</v>
      </c>
      <c r="B40" s="40" t="s">
        <v>392</v>
      </c>
      <c r="C40" s="451"/>
      <c r="D40" s="382">
        <f t="shared" si="0"/>
        <v>0</v>
      </c>
      <c r="E40" s="451"/>
      <c r="F40" s="382">
        <f t="shared" si="1"/>
        <v>0</v>
      </c>
      <c r="G40" s="451"/>
      <c r="H40" s="384">
        <f t="shared" si="2"/>
        <v>0</v>
      </c>
      <c r="I40" s="451"/>
      <c r="J40" s="383">
        <f t="shared" si="3"/>
        <v>0</v>
      </c>
      <c r="K40" s="719"/>
      <c r="L40" s="451"/>
      <c r="M40" s="382">
        <f t="shared" si="4"/>
        <v>0</v>
      </c>
      <c r="N40" s="451"/>
      <c r="O40" s="382">
        <f t="shared" si="5"/>
        <v>0</v>
      </c>
    </row>
    <row r="41" spans="1:15" s="230" customFormat="1" ht="15">
      <c r="A41" s="303">
        <f t="shared" si="6"/>
        <v>7</v>
      </c>
      <c r="B41" s="41" t="s">
        <v>391</v>
      </c>
      <c r="C41" s="449">
        <f>SUM(C35:C40)</f>
        <v>0</v>
      </c>
      <c r="D41" s="381">
        <f t="shared" si="0"/>
        <v>0</v>
      </c>
      <c r="E41" s="449">
        <f>SUM(E35:E40)</f>
        <v>0</v>
      </c>
      <c r="F41" s="381">
        <f t="shared" si="1"/>
        <v>0</v>
      </c>
      <c r="G41" s="449">
        <f>SUM(G35:G40)</f>
        <v>0</v>
      </c>
      <c r="H41" s="380">
        <f t="shared" si="2"/>
        <v>0</v>
      </c>
      <c r="I41" s="449">
        <f>SUM(I35:I40)</f>
        <v>0</v>
      </c>
      <c r="J41" s="379">
        <f t="shared" si="3"/>
        <v>0</v>
      </c>
      <c r="K41" s="719"/>
      <c r="L41" s="449">
        <f>SUM(L35:L40)</f>
        <v>0</v>
      </c>
      <c r="M41" s="378">
        <f t="shared" si="4"/>
        <v>0</v>
      </c>
      <c r="N41" s="449">
        <f>SUM(N35:N40)</f>
        <v>0</v>
      </c>
      <c r="O41" s="378">
        <f t="shared" si="5"/>
        <v>0</v>
      </c>
    </row>
    <row r="42" spans="1:15" s="230" customFormat="1" ht="15">
      <c r="A42" s="303">
        <f t="shared" si="6"/>
        <v>8</v>
      </c>
      <c r="B42" s="712" t="s">
        <v>95</v>
      </c>
      <c r="C42" s="712"/>
      <c r="D42" s="712"/>
      <c r="E42" s="712"/>
      <c r="F42" s="712"/>
      <c r="G42" s="712"/>
      <c r="H42" s="712"/>
      <c r="I42" s="712"/>
      <c r="J42" s="712"/>
      <c r="K42" s="712"/>
      <c r="L42" s="712"/>
      <c r="M42" s="712"/>
      <c r="N42" s="712"/>
      <c r="O42" s="712"/>
    </row>
    <row r="43" spans="1:15" s="230" customFormat="1">
      <c r="A43" s="303">
        <f t="shared" si="6"/>
        <v>9</v>
      </c>
      <c r="B43" s="42" t="s">
        <v>390</v>
      </c>
      <c r="C43" s="451"/>
      <c r="D43" s="374">
        <f t="shared" ref="D43:D48" si="7">IFERROR(C43/C$63,0)</f>
        <v>0</v>
      </c>
      <c r="E43" s="451"/>
      <c r="F43" s="374">
        <f t="shared" ref="F43:F48" si="8">IFERROR(E43/E$63,0)</f>
        <v>0</v>
      </c>
      <c r="G43" s="451"/>
      <c r="H43" s="376">
        <f t="shared" ref="H43:H48" si="9">IFERROR(G43/G$63,0)</f>
        <v>0</v>
      </c>
      <c r="I43" s="451"/>
      <c r="J43" s="375">
        <f t="shared" ref="J43:J48" si="10">IFERROR(I43/I$63,0)</f>
        <v>0</v>
      </c>
      <c r="K43" s="720"/>
      <c r="L43" s="451"/>
      <c r="M43" s="377">
        <f t="shared" ref="M43:M48" si="11">IFERROR(L43/L$63,0)</f>
        <v>0</v>
      </c>
      <c r="N43" s="451"/>
      <c r="O43" s="377">
        <f t="shared" ref="O43:O48" si="12">IFERROR(N43/N$63,0)</f>
        <v>0</v>
      </c>
    </row>
    <row r="44" spans="1:15" s="230" customFormat="1">
      <c r="A44" s="303">
        <f t="shared" si="6"/>
        <v>10</v>
      </c>
      <c r="B44" s="40" t="s">
        <v>389</v>
      </c>
      <c r="C44" s="451"/>
      <c r="D44" s="374">
        <f t="shared" si="7"/>
        <v>0</v>
      </c>
      <c r="E44" s="451"/>
      <c r="F44" s="374">
        <f t="shared" si="8"/>
        <v>0</v>
      </c>
      <c r="G44" s="451"/>
      <c r="H44" s="376">
        <f t="shared" si="9"/>
        <v>0</v>
      </c>
      <c r="I44" s="451"/>
      <c r="J44" s="375">
        <f t="shared" si="10"/>
        <v>0</v>
      </c>
      <c r="K44" s="720"/>
      <c r="L44" s="451"/>
      <c r="M44" s="374">
        <f t="shared" si="11"/>
        <v>0</v>
      </c>
      <c r="N44" s="451"/>
      <c r="O44" s="374">
        <f t="shared" si="12"/>
        <v>0</v>
      </c>
    </row>
    <row r="45" spans="1:15" s="230" customFormat="1">
      <c r="A45" s="303">
        <f t="shared" si="6"/>
        <v>11</v>
      </c>
      <c r="B45" s="40" t="s">
        <v>388</v>
      </c>
      <c r="C45" s="451"/>
      <c r="D45" s="374">
        <f t="shared" si="7"/>
        <v>0</v>
      </c>
      <c r="E45" s="451"/>
      <c r="F45" s="374">
        <f t="shared" si="8"/>
        <v>0</v>
      </c>
      <c r="G45" s="451"/>
      <c r="H45" s="376">
        <f t="shared" si="9"/>
        <v>0</v>
      </c>
      <c r="I45" s="451"/>
      <c r="J45" s="375">
        <f t="shared" si="10"/>
        <v>0</v>
      </c>
      <c r="K45" s="720"/>
      <c r="L45" s="451"/>
      <c r="M45" s="374">
        <f t="shared" si="11"/>
        <v>0</v>
      </c>
      <c r="N45" s="451"/>
      <c r="O45" s="374">
        <f t="shared" si="12"/>
        <v>0</v>
      </c>
    </row>
    <row r="46" spans="1:15" s="230" customFormat="1">
      <c r="A46" s="303">
        <f t="shared" si="6"/>
        <v>12</v>
      </c>
      <c r="B46" s="184" t="s">
        <v>387</v>
      </c>
      <c r="C46" s="451"/>
      <c r="D46" s="374">
        <f t="shared" si="7"/>
        <v>0</v>
      </c>
      <c r="E46" s="451"/>
      <c r="F46" s="374">
        <f t="shared" si="8"/>
        <v>0</v>
      </c>
      <c r="G46" s="451"/>
      <c r="H46" s="376">
        <f t="shared" si="9"/>
        <v>0</v>
      </c>
      <c r="I46" s="451"/>
      <c r="J46" s="375">
        <f t="shared" si="10"/>
        <v>0</v>
      </c>
      <c r="K46" s="720"/>
      <c r="L46" s="451"/>
      <c r="M46" s="374">
        <f t="shared" si="11"/>
        <v>0</v>
      </c>
      <c r="N46" s="451"/>
      <c r="O46" s="374">
        <f t="shared" si="12"/>
        <v>0</v>
      </c>
    </row>
    <row r="47" spans="1:15" s="230" customFormat="1" ht="28.5">
      <c r="A47" s="303">
        <f t="shared" si="6"/>
        <v>13</v>
      </c>
      <c r="B47" s="39" t="s">
        <v>386</v>
      </c>
      <c r="C47" s="451"/>
      <c r="D47" s="374">
        <f t="shared" si="7"/>
        <v>0</v>
      </c>
      <c r="E47" s="451"/>
      <c r="F47" s="374">
        <f t="shared" si="8"/>
        <v>0</v>
      </c>
      <c r="G47" s="451"/>
      <c r="H47" s="376">
        <f t="shared" si="9"/>
        <v>0</v>
      </c>
      <c r="I47" s="451"/>
      <c r="J47" s="375">
        <f t="shared" si="10"/>
        <v>0</v>
      </c>
      <c r="K47" s="720"/>
      <c r="L47" s="451"/>
      <c r="M47" s="374">
        <f t="shared" si="11"/>
        <v>0</v>
      </c>
      <c r="N47" s="451"/>
      <c r="O47" s="374">
        <f t="shared" si="12"/>
        <v>0</v>
      </c>
    </row>
    <row r="48" spans="1:15" s="230" customFormat="1" ht="15">
      <c r="A48" s="303">
        <f t="shared" si="6"/>
        <v>14</v>
      </c>
      <c r="B48" s="41" t="s">
        <v>385</v>
      </c>
      <c r="C48" s="449">
        <f>SUM(C43:C47)</f>
        <v>0</v>
      </c>
      <c r="D48" s="373">
        <f t="shared" si="7"/>
        <v>0</v>
      </c>
      <c r="E48" s="449">
        <f>SUM(E43:E47)</f>
        <v>0</v>
      </c>
      <c r="F48" s="373">
        <f t="shared" si="8"/>
        <v>0</v>
      </c>
      <c r="G48" s="449">
        <f>SUM(G43:G47)</f>
        <v>0</v>
      </c>
      <c r="H48" s="372">
        <f t="shared" si="9"/>
        <v>0</v>
      </c>
      <c r="I48" s="449">
        <f>SUM(I43:I47)</f>
        <v>0</v>
      </c>
      <c r="J48" s="371">
        <f t="shared" si="10"/>
        <v>0</v>
      </c>
      <c r="K48" s="720"/>
      <c r="L48" s="449">
        <f>SUM(L43:L47)</f>
        <v>0</v>
      </c>
      <c r="M48" s="370">
        <f t="shared" si="11"/>
        <v>0</v>
      </c>
      <c r="N48" s="449">
        <f>SUM(N43:N47)</f>
        <v>0</v>
      </c>
      <c r="O48" s="370">
        <f t="shared" si="12"/>
        <v>0</v>
      </c>
    </row>
    <row r="49" spans="1:15" s="230" customFormat="1" ht="15">
      <c r="A49" s="303">
        <f t="shared" si="6"/>
        <v>15</v>
      </c>
      <c r="B49" s="712" t="s">
        <v>384</v>
      </c>
      <c r="C49" s="712"/>
      <c r="D49" s="712"/>
      <c r="E49" s="712"/>
      <c r="F49" s="712"/>
      <c r="G49" s="712"/>
      <c r="H49" s="712"/>
      <c r="I49" s="712"/>
      <c r="J49" s="712"/>
      <c r="K49" s="712"/>
      <c r="L49" s="712"/>
      <c r="M49" s="712"/>
      <c r="N49" s="712"/>
      <c r="O49" s="712"/>
    </row>
    <row r="50" spans="1:15" s="230" customFormat="1">
      <c r="A50" s="303">
        <f t="shared" si="6"/>
        <v>16</v>
      </c>
      <c r="B50" s="43" t="s">
        <v>274</v>
      </c>
      <c r="C50" s="451"/>
      <c r="D50" s="338">
        <f t="shared" ref="D50:D59" si="13">IFERROR(C50/C$63,0)</f>
        <v>0</v>
      </c>
      <c r="E50" s="451"/>
      <c r="F50" s="338">
        <f t="shared" ref="F50:F59" si="14">IFERROR(E50/E$63,0)</f>
        <v>0</v>
      </c>
      <c r="G50" s="451"/>
      <c r="H50" s="337">
        <f t="shared" ref="H50:H59" si="15">IFERROR(G50/G$63,0)</f>
        <v>0</v>
      </c>
      <c r="I50" s="451"/>
      <c r="J50" s="322">
        <f t="shared" ref="J50:J59" si="16">IFERROR(I50/I$63,0)</f>
        <v>0</v>
      </c>
      <c r="K50" s="715"/>
      <c r="L50" s="451"/>
      <c r="M50" s="341">
        <f t="shared" ref="M50:M59" si="17">IFERROR(L50/L$63,0)</f>
        <v>0</v>
      </c>
      <c r="N50" s="451"/>
      <c r="O50" s="341">
        <f t="shared" ref="O50:O59" si="18">IFERROR(N50/N$63,0)</f>
        <v>0</v>
      </c>
    </row>
    <row r="51" spans="1:15" s="230" customFormat="1">
      <c r="A51" s="303">
        <f t="shared" si="6"/>
        <v>17</v>
      </c>
      <c r="B51" s="44" t="s">
        <v>85</v>
      </c>
      <c r="C51" s="451"/>
      <c r="D51" s="338">
        <f t="shared" si="13"/>
        <v>0</v>
      </c>
      <c r="E51" s="451"/>
      <c r="F51" s="338">
        <f t="shared" si="14"/>
        <v>0</v>
      </c>
      <c r="G51" s="451"/>
      <c r="H51" s="337">
        <f t="shared" si="15"/>
        <v>0</v>
      </c>
      <c r="I51" s="451"/>
      <c r="J51" s="322">
        <f t="shared" si="16"/>
        <v>0</v>
      </c>
      <c r="K51" s="715"/>
      <c r="L51" s="451"/>
      <c r="M51" s="338">
        <f t="shared" si="17"/>
        <v>0</v>
      </c>
      <c r="N51" s="451"/>
      <c r="O51" s="338">
        <f t="shared" si="18"/>
        <v>0</v>
      </c>
    </row>
    <row r="52" spans="1:15" s="230" customFormat="1">
      <c r="A52" s="303">
        <f t="shared" si="6"/>
        <v>18</v>
      </c>
      <c r="B52" s="39" t="s">
        <v>383</v>
      </c>
      <c r="C52" s="451"/>
      <c r="D52" s="338">
        <f t="shared" si="13"/>
        <v>0</v>
      </c>
      <c r="E52" s="451"/>
      <c r="F52" s="338">
        <f t="shared" si="14"/>
        <v>0</v>
      </c>
      <c r="G52" s="451"/>
      <c r="H52" s="337">
        <f t="shared" si="15"/>
        <v>0</v>
      </c>
      <c r="I52" s="451"/>
      <c r="J52" s="322">
        <f t="shared" si="16"/>
        <v>0</v>
      </c>
      <c r="K52" s="715"/>
      <c r="L52" s="451"/>
      <c r="M52" s="338">
        <f t="shared" si="17"/>
        <v>0</v>
      </c>
      <c r="N52" s="451"/>
      <c r="O52" s="338">
        <f t="shared" si="18"/>
        <v>0</v>
      </c>
    </row>
    <row r="53" spans="1:15" s="230" customFormat="1">
      <c r="A53" s="303">
        <f t="shared" si="6"/>
        <v>19</v>
      </c>
      <c r="B53" s="39" t="s">
        <v>382</v>
      </c>
      <c r="C53" s="451"/>
      <c r="D53" s="338">
        <f t="shared" si="13"/>
        <v>0</v>
      </c>
      <c r="E53" s="451"/>
      <c r="F53" s="338">
        <f t="shared" si="14"/>
        <v>0</v>
      </c>
      <c r="G53" s="451"/>
      <c r="H53" s="337">
        <f t="shared" si="15"/>
        <v>0</v>
      </c>
      <c r="I53" s="451"/>
      <c r="J53" s="322">
        <f t="shared" si="16"/>
        <v>0</v>
      </c>
      <c r="K53" s="715"/>
      <c r="L53" s="451"/>
      <c r="M53" s="338">
        <f t="shared" si="17"/>
        <v>0</v>
      </c>
      <c r="N53" s="451"/>
      <c r="O53" s="338">
        <f t="shared" si="18"/>
        <v>0</v>
      </c>
    </row>
    <row r="54" spans="1:15" s="230" customFormat="1">
      <c r="A54" s="303">
        <f t="shared" si="6"/>
        <v>20</v>
      </c>
      <c r="B54" s="39" t="s">
        <v>381</v>
      </c>
      <c r="C54" s="451"/>
      <c r="D54" s="338">
        <f t="shared" si="13"/>
        <v>0</v>
      </c>
      <c r="E54" s="451"/>
      <c r="F54" s="338">
        <f t="shared" si="14"/>
        <v>0</v>
      </c>
      <c r="G54" s="451"/>
      <c r="H54" s="337">
        <f t="shared" si="15"/>
        <v>0</v>
      </c>
      <c r="I54" s="451"/>
      <c r="J54" s="322">
        <f t="shared" si="16"/>
        <v>0</v>
      </c>
      <c r="K54" s="715"/>
      <c r="L54" s="451"/>
      <c r="M54" s="338">
        <f t="shared" si="17"/>
        <v>0</v>
      </c>
      <c r="N54" s="451"/>
      <c r="O54" s="338">
        <f t="shared" si="18"/>
        <v>0</v>
      </c>
    </row>
    <row r="55" spans="1:15" s="230" customFormat="1">
      <c r="A55" s="303">
        <f t="shared" si="6"/>
        <v>21</v>
      </c>
      <c r="B55" s="86" t="s">
        <v>380</v>
      </c>
      <c r="C55" s="451"/>
      <c r="D55" s="338">
        <f t="shared" si="13"/>
        <v>0</v>
      </c>
      <c r="E55" s="451"/>
      <c r="F55" s="338">
        <f t="shared" si="14"/>
        <v>0</v>
      </c>
      <c r="G55" s="451"/>
      <c r="H55" s="337">
        <f t="shared" si="15"/>
        <v>0</v>
      </c>
      <c r="I55" s="451"/>
      <c r="J55" s="322">
        <f t="shared" si="16"/>
        <v>0</v>
      </c>
      <c r="K55" s="715"/>
      <c r="L55" s="451"/>
      <c r="M55" s="338">
        <f t="shared" si="17"/>
        <v>0</v>
      </c>
      <c r="N55" s="451"/>
      <c r="O55" s="338">
        <f t="shared" si="18"/>
        <v>0</v>
      </c>
    </row>
    <row r="56" spans="1:15" s="230" customFormat="1">
      <c r="A56" s="303">
        <f t="shared" si="6"/>
        <v>22</v>
      </c>
      <c r="B56" s="86" t="s">
        <v>379</v>
      </c>
      <c r="C56" s="451"/>
      <c r="D56" s="338">
        <f t="shared" si="13"/>
        <v>0</v>
      </c>
      <c r="E56" s="451"/>
      <c r="F56" s="338">
        <f t="shared" si="14"/>
        <v>0</v>
      </c>
      <c r="G56" s="451"/>
      <c r="H56" s="337">
        <f t="shared" si="15"/>
        <v>0</v>
      </c>
      <c r="I56" s="451"/>
      <c r="J56" s="322">
        <f t="shared" si="16"/>
        <v>0</v>
      </c>
      <c r="K56" s="715"/>
      <c r="L56" s="451"/>
      <c r="M56" s="338">
        <f t="shared" si="17"/>
        <v>0</v>
      </c>
      <c r="N56" s="451"/>
      <c r="O56" s="338">
        <f t="shared" si="18"/>
        <v>0</v>
      </c>
    </row>
    <row r="57" spans="1:15" s="230" customFormat="1">
      <c r="A57" s="303">
        <f t="shared" si="6"/>
        <v>23</v>
      </c>
      <c r="B57" s="45" t="s">
        <v>378</v>
      </c>
      <c r="C57" s="451"/>
      <c r="D57" s="338">
        <f t="shared" si="13"/>
        <v>0</v>
      </c>
      <c r="E57" s="451"/>
      <c r="F57" s="338">
        <f t="shared" si="14"/>
        <v>0</v>
      </c>
      <c r="G57" s="451"/>
      <c r="H57" s="337">
        <f t="shared" si="15"/>
        <v>0</v>
      </c>
      <c r="I57" s="451"/>
      <c r="J57" s="322">
        <f t="shared" si="16"/>
        <v>0</v>
      </c>
      <c r="K57" s="715"/>
      <c r="L57" s="451"/>
      <c r="M57" s="338">
        <f t="shared" si="17"/>
        <v>0</v>
      </c>
      <c r="N57" s="451"/>
      <c r="O57" s="338">
        <f t="shared" si="18"/>
        <v>0</v>
      </c>
    </row>
    <row r="58" spans="1:15" s="230" customFormat="1" ht="28.5">
      <c r="A58" s="303">
        <f t="shared" si="6"/>
        <v>24</v>
      </c>
      <c r="B58" s="38" t="s">
        <v>377</v>
      </c>
      <c r="C58" s="451"/>
      <c r="D58" s="338">
        <f t="shared" si="13"/>
        <v>0</v>
      </c>
      <c r="E58" s="451"/>
      <c r="F58" s="338">
        <f t="shared" si="14"/>
        <v>0</v>
      </c>
      <c r="G58" s="451"/>
      <c r="H58" s="337">
        <f t="shared" si="15"/>
        <v>0</v>
      </c>
      <c r="I58" s="451"/>
      <c r="J58" s="322">
        <f t="shared" si="16"/>
        <v>0</v>
      </c>
      <c r="K58" s="715"/>
      <c r="L58" s="451"/>
      <c r="M58" s="338">
        <f t="shared" si="17"/>
        <v>0</v>
      </c>
      <c r="N58" s="451"/>
      <c r="O58" s="338">
        <f t="shared" si="18"/>
        <v>0</v>
      </c>
    </row>
    <row r="59" spans="1:15" s="230" customFormat="1" ht="15">
      <c r="A59" s="303">
        <f t="shared" si="6"/>
        <v>25</v>
      </c>
      <c r="B59" s="41" t="s">
        <v>376</v>
      </c>
      <c r="C59" s="449">
        <f>SUM(C50:C58)</f>
        <v>0</v>
      </c>
      <c r="D59" s="334">
        <f t="shared" si="13"/>
        <v>0</v>
      </c>
      <c r="E59" s="449">
        <f>SUM(E50:E58)</f>
        <v>0</v>
      </c>
      <c r="F59" s="334">
        <f t="shared" si="14"/>
        <v>0</v>
      </c>
      <c r="G59" s="449">
        <f>SUM(G50:G58)</f>
        <v>0</v>
      </c>
      <c r="H59" s="369">
        <f t="shared" si="15"/>
        <v>0</v>
      </c>
      <c r="I59" s="449">
        <f>SUM(I50:I58)</f>
        <v>0</v>
      </c>
      <c r="J59" s="368">
        <f t="shared" si="16"/>
        <v>0</v>
      </c>
      <c r="K59" s="715"/>
      <c r="L59" s="449">
        <f>SUM(L50:L58)</f>
        <v>0</v>
      </c>
      <c r="M59" s="334">
        <f t="shared" si="17"/>
        <v>0</v>
      </c>
      <c r="N59" s="449">
        <f>SUM(N50:N58)</f>
        <v>0</v>
      </c>
      <c r="O59" s="334">
        <f t="shared" si="18"/>
        <v>0</v>
      </c>
    </row>
    <row r="60" spans="1:15" ht="6.75" customHeight="1">
      <c r="A60" s="112"/>
      <c r="B60" s="46"/>
      <c r="C60" s="46"/>
      <c r="D60" s="46"/>
      <c r="E60" s="46"/>
      <c r="F60" s="46"/>
      <c r="G60" s="46"/>
      <c r="H60" s="46"/>
      <c r="I60" s="46"/>
      <c r="J60" s="46"/>
      <c r="K60" s="715"/>
      <c r="L60" s="46"/>
      <c r="M60" s="46"/>
      <c r="N60" s="46"/>
      <c r="O60" s="46"/>
    </row>
    <row r="61" spans="1:15" s="230" customFormat="1" ht="30">
      <c r="A61" s="303">
        <f>A59+1</f>
        <v>26</v>
      </c>
      <c r="B61" s="41" t="s">
        <v>375</v>
      </c>
      <c r="C61" s="451"/>
      <c r="D61" s="367">
        <f>IFERROR(C61/C$63,0)</f>
        <v>0</v>
      </c>
      <c r="E61" s="451"/>
      <c r="F61" s="367">
        <f>IFERROR(E61/E$63,0)</f>
        <v>0</v>
      </c>
      <c r="G61" s="451"/>
      <c r="H61" s="348">
        <f>IFERROR(G61/G$63,0)</f>
        <v>0</v>
      </c>
      <c r="I61" s="451"/>
      <c r="J61" s="348">
        <f>IFERROR(I61/I$63,0)</f>
        <v>0</v>
      </c>
      <c r="K61" s="715"/>
      <c r="L61" s="451"/>
      <c r="M61" s="367">
        <f>IFERROR(L61/L$63,0)</f>
        <v>0</v>
      </c>
      <c r="N61" s="451"/>
      <c r="O61" s="367">
        <f>IFERROR(N61/N$63,0)</f>
        <v>0</v>
      </c>
    </row>
    <row r="62" spans="1:15" ht="6.75" customHeight="1">
      <c r="A62" s="112"/>
      <c r="B62" s="46"/>
      <c r="C62" s="46"/>
      <c r="D62" s="46"/>
      <c r="E62" s="46"/>
      <c r="F62" s="46"/>
      <c r="G62" s="46"/>
      <c r="H62" s="46"/>
      <c r="I62" s="46"/>
      <c r="J62" s="46"/>
      <c r="K62" s="715"/>
      <c r="L62" s="46"/>
      <c r="M62" s="46"/>
      <c r="N62" s="46"/>
      <c r="O62" s="46"/>
    </row>
    <row r="63" spans="1:15" s="230" customFormat="1" ht="15">
      <c r="A63" s="303">
        <f>A61+1</f>
        <v>27</v>
      </c>
      <c r="B63" s="47" t="s">
        <v>169</v>
      </c>
      <c r="C63" s="449">
        <f>C41+C48+C59+C61</f>
        <v>0</v>
      </c>
      <c r="D63" s="327">
        <f>IFERROR(C63/C$63,0)</f>
        <v>0</v>
      </c>
      <c r="E63" s="449">
        <f>E41+E48+E59+E61</f>
        <v>0</v>
      </c>
      <c r="F63" s="327">
        <f>IFERROR(E63/E$63,0)</f>
        <v>0</v>
      </c>
      <c r="G63" s="449">
        <f>G41+G48+G59+G61</f>
        <v>0</v>
      </c>
      <c r="H63" s="327">
        <f>IFERROR(G63/G$63,0)</f>
        <v>0</v>
      </c>
      <c r="I63" s="449">
        <f>I41+I48+I59+I61</f>
        <v>0</v>
      </c>
      <c r="J63" s="328">
        <f>IFERROR(I63/I$63,0)</f>
        <v>0</v>
      </c>
      <c r="K63" s="715"/>
      <c r="L63" s="449">
        <f>L41+L48+L59+L61</f>
        <v>0</v>
      </c>
      <c r="M63" s="327">
        <f>IFERROR(L63/L$63,0)</f>
        <v>0</v>
      </c>
      <c r="N63" s="449">
        <f>N41+N48+N59+N61</f>
        <v>0</v>
      </c>
      <c r="O63" s="327">
        <f>IFERROR(N63/N$63,0)</f>
        <v>0</v>
      </c>
    </row>
    <row r="64" spans="1:15" ht="6.75" customHeight="1">
      <c r="A64" s="112"/>
      <c r="B64" s="46"/>
      <c r="C64" s="46"/>
      <c r="D64" s="46"/>
      <c r="E64" s="46"/>
      <c r="F64" s="46"/>
      <c r="G64" s="46"/>
      <c r="H64" s="46"/>
      <c r="I64" s="46"/>
      <c r="J64" s="46"/>
      <c r="K64" s="715"/>
      <c r="L64" s="46"/>
      <c r="M64" s="46"/>
      <c r="N64" s="46"/>
      <c r="O64" s="46"/>
    </row>
    <row r="65" spans="1:15" s="230" customFormat="1" ht="15">
      <c r="A65" s="303">
        <f>A63+1</f>
        <v>28</v>
      </c>
      <c r="B65" s="721" t="s">
        <v>374</v>
      </c>
      <c r="C65" s="722"/>
      <c r="D65" s="722"/>
      <c r="E65" s="722"/>
      <c r="F65" s="722"/>
      <c r="G65" s="722"/>
      <c r="H65" s="722"/>
      <c r="I65" s="722"/>
      <c r="J65" s="722"/>
      <c r="K65" s="722"/>
      <c r="L65" s="722"/>
      <c r="M65" s="722"/>
      <c r="N65" s="722"/>
      <c r="O65" s="722"/>
    </row>
    <row r="66" spans="1:15" s="230" customFormat="1" ht="15">
      <c r="A66" s="303">
        <f t="shared" ref="A66:A87" si="19">A65+1</f>
        <v>29</v>
      </c>
      <c r="B66" s="728" t="s">
        <v>264</v>
      </c>
      <c r="C66" s="729"/>
      <c r="D66" s="729"/>
      <c r="E66" s="729"/>
      <c r="F66" s="729"/>
      <c r="G66" s="729"/>
      <c r="H66" s="729"/>
      <c r="I66" s="729"/>
      <c r="J66" s="729"/>
      <c r="K66" s="729"/>
      <c r="L66" s="729"/>
      <c r="M66" s="729"/>
      <c r="N66" s="729"/>
      <c r="O66" s="729"/>
    </row>
    <row r="67" spans="1:15" s="230" customFormat="1" ht="15">
      <c r="A67" s="303">
        <f t="shared" si="19"/>
        <v>30</v>
      </c>
      <c r="B67" s="718" t="s">
        <v>373</v>
      </c>
      <c r="C67" s="712"/>
      <c r="D67" s="712"/>
      <c r="E67" s="712"/>
      <c r="F67" s="712"/>
      <c r="G67" s="712"/>
      <c r="H67" s="712"/>
      <c r="I67" s="712"/>
      <c r="J67" s="712"/>
      <c r="K67" s="712"/>
      <c r="L67" s="712"/>
      <c r="M67" s="712"/>
      <c r="N67" s="712"/>
      <c r="O67" s="712"/>
    </row>
    <row r="68" spans="1:15" s="230" customFormat="1">
      <c r="A68" s="303">
        <f t="shared" si="19"/>
        <v>31</v>
      </c>
      <c r="B68" s="38" t="s">
        <v>372</v>
      </c>
      <c r="C68" s="451"/>
      <c r="D68" s="338">
        <f>IFERROR(C68/C$110,0)</f>
        <v>0</v>
      </c>
      <c r="E68" s="451"/>
      <c r="F68" s="338">
        <f>IFERROR(E68/E$110,0)</f>
        <v>0</v>
      </c>
      <c r="G68" s="451"/>
      <c r="H68" s="337">
        <f>IFERROR(G68/G$110,0)</f>
        <v>0</v>
      </c>
      <c r="I68" s="451"/>
      <c r="J68" s="322">
        <f>IFERROR(I68/I$110,0)</f>
        <v>0</v>
      </c>
      <c r="K68" s="715"/>
      <c r="L68" s="451"/>
      <c r="M68" s="340">
        <f>IFERROR(L68/L$110,0)</f>
        <v>0</v>
      </c>
      <c r="N68" s="451"/>
      <c r="O68" s="340">
        <f>IFERROR(N68/N$110,0)</f>
        <v>0</v>
      </c>
    </row>
    <row r="69" spans="1:15" s="230" customFormat="1">
      <c r="A69" s="303">
        <f t="shared" si="19"/>
        <v>32</v>
      </c>
      <c r="B69" s="39" t="s">
        <v>371</v>
      </c>
      <c r="C69" s="451"/>
      <c r="D69" s="338">
        <f>IFERROR(C69/C$110,0)</f>
        <v>0</v>
      </c>
      <c r="E69" s="451"/>
      <c r="F69" s="338">
        <f>IFERROR(E69/E$110,0)</f>
        <v>0</v>
      </c>
      <c r="G69" s="451"/>
      <c r="H69" s="337">
        <f>IFERROR(G69/G$110,0)</f>
        <v>0</v>
      </c>
      <c r="I69" s="451"/>
      <c r="J69" s="322">
        <f>IFERROR(I69/I$110,0)</f>
        <v>0</v>
      </c>
      <c r="K69" s="715"/>
      <c r="L69" s="451"/>
      <c r="M69" s="336">
        <f>IFERROR(L69/L$110,0)</f>
        <v>0</v>
      </c>
      <c r="N69" s="451"/>
      <c r="O69" s="336">
        <f>IFERROR(N69/N$110,0)</f>
        <v>0</v>
      </c>
    </row>
    <row r="70" spans="1:15" s="230" customFormat="1">
      <c r="A70" s="303">
        <f t="shared" si="19"/>
        <v>33</v>
      </c>
      <c r="B70" s="39" t="s">
        <v>370</v>
      </c>
      <c r="C70" s="451"/>
      <c r="D70" s="338">
        <f>IFERROR(C70/C$110,0)</f>
        <v>0</v>
      </c>
      <c r="E70" s="451"/>
      <c r="F70" s="338">
        <f>IFERROR(E70/E$110,0)</f>
        <v>0</v>
      </c>
      <c r="G70" s="451"/>
      <c r="H70" s="337">
        <f>IFERROR(G70/G$110,0)</f>
        <v>0</v>
      </c>
      <c r="I70" s="451"/>
      <c r="J70" s="322">
        <f>IFERROR(I70/I$110,0)</f>
        <v>0</v>
      </c>
      <c r="K70" s="715"/>
      <c r="L70" s="451"/>
      <c r="M70" s="336">
        <f>IFERROR(L70/L$110,0)</f>
        <v>0</v>
      </c>
      <c r="N70" s="451"/>
      <c r="O70" s="336">
        <f>IFERROR(N70/N$110,0)</f>
        <v>0</v>
      </c>
    </row>
    <row r="71" spans="1:15" s="230" customFormat="1">
      <c r="A71" s="303">
        <f t="shared" si="19"/>
        <v>34</v>
      </c>
      <c r="B71" s="39" t="s">
        <v>369</v>
      </c>
      <c r="C71" s="451"/>
      <c r="D71" s="338">
        <f>IFERROR(C71/C$110,0)</f>
        <v>0</v>
      </c>
      <c r="E71" s="451"/>
      <c r="F71" s="338">
        <f>IFERROR(E71/E$110,0)</f>
        <v>0</v>
      </c>
      <c r="G71" s="451"/>
      <c r="H71" s="337">
        <f>IFERROR(G71/G$110,0)</f>
        <v>0</v>
      </c>
      <c r="I71" s="451"/>
      <c r="J71" s="322">
        <f>IFERROR(I71/I$110,0)</f>
        <v>0</v>
      </c>
      <c r="K71" s="715"/>
      <c r="L71" s="451"/>
      <c r="M71" s="336">
        <f>IFERROR(L71/L$110,0)</f>
        <v>0</v>
      </c>
      <c r="N71" s="451"/>
      <c r="O71" s="336">
        <f>IFERROR(N71/N$110,0)</f>
        <v>0</v>
      </c>
    </row>
    <row r="72" spans="1:15" s="230" customFormat="1" ht="15">
      <c r="A72" s="303">
        <f t="shared" si="19"/>
        <v>35</v>
      </c>
      <c r="B72" s="41" t="s">
        <v>368</v>
      </c>
      <c r="C72" s="449">
        <f>SUM(C68:C71)</f>
        <v>0</v>
      </c>
      <c r="D72" s="335">
        <f>IFERROR(C72/C$110,0)</f>
        <v>0</v>
      </c>
      <c r="E72" s="449">
        <f>SUM(E68:E71)</f>
        <v>0</v>
      </c>
      <c r="F72" s="334">
        <f>IFERROR(E72/E$110,0)</f>
        <v>0</v>
      </c>
      <c r="G72" s="449">
        <f>SUM(G68:G71)</f>
        <v>0</v>
      </c>
      <c r="H72" s="333">
        <f>IFERROR(G72/G$110,0)</f>
        <v>0</v>
      </c>
      <c r="I72" s="449">
        <f>SUM(I68:I71)</f>
        <v>0</v>
      </c>
      <c r="J72" s="366">
        <f>IFERROR(I72/I$110,0)</f>
        <v>0</v>
      </c>
      <c r="K72" s="715"/>
      <c r="L72" s="449">
        <f>SUM(L68:L71)</f>
        <v>0</v>
      </c>
      <c r="M72" s="331">
        <f>IFERROR(L72/L$110,0)</f>
        <v>0</v>
      </c>
      <c r="N72" s="449">
        <f>SUM(N68:N71)</f>
        <v>0</v>
      </c>
      <c r="O72" s="331">
        <f>IFERROR(N72/N$110,0)</f>
        <v>0</v>
      </c>
    </row>
    <row r="73" spans="1:15" s="230" customFormat="1" ht="15">
      <c r="A73" s="303">
        <f t="shared" si="19"/>
        <v>36</v>
      </c>
      <c r="B73" s="718" t="s">
        <v>1</v>
      </c>
      <c r="C73" s="712"/>
      <c r="D73" s="712"/>
      <c r="E73" s="712"/>
      <c r="F73" s="712"/>
      <c r="G73" s="712"/>
      <c r="H73" s="712"/>
      <c r="I73" s="712"/>
      <c r="J73" s="712"/>
      <c r="K73" s="712"/>
      <c r="L73" s="712"/>
      <c r="M73" s="712"/>
      <c r="N73" s="712"/>
      <c r="O73" s="712"/>
    </row>
    <row r="74" spans="1:15" s="230" customFormat="1">
      <c r="A74" s="303">
        <f t="shared" si="19"/>
        <v>37</v>
      </c>
      <c r="B74" s="38" t="s">
        <v>367</v>
      </c>
      <c r="C74" s="451"/>
      <c r="D74" s="338">
        <f t="shared" ref="D74:D81" si="20">IFERROR(C74/C$110,0)</f>
        <v>0</v>
      </c>
      <c r="E74" s="451"/>
      <c r="F74" s="338">
        <f t="shared" ref="F74:F81" si="21">IFERROR(E74/E$110,0)</f>
        <v>0</v>
      </c>
      <c r="G74" s="451"/>
      <c r="H74" s="337">
        <f t="shared" ref="H74:H81" si="22">IFERROR(G74/G$110,0)</f>
        <v>0</v>
      </c>
      <c r="I74" s="451"/>
      <c r="J74" s="322">
        <f t="shared" ref="J74:J81" si="23">IFERROR(I74/I$110,0)</f>
        <v>0</v>
      </c>
      <c r="K74" s="715"/>
      <c r="L74" s="451"/>
      <c r="M74" s="340">
        <f t="shared" ref="M74:M81" si="24">IFERROR(L74/L$110,0)</f>
        <v>0</v>
      </c>
      <c r="N74" s="451"/>
      <c r="O74" s="340">
        <f t="shared" ref="O74:O81" si="25">IFERROR(N74/N$110,0)</f>
        <v>0</v>
      </c>
    </row>
    <row r="75" spans="1:15" s="230" customFormat="1">
      <c r="A75" s="303">
        <f t="shared" si="19"/>
        <v>38</v>
      </c>
      <c r="B75" s="38" t="s">
        <v>366</v>
      </c>
      <c r="C75" s="451"/>
      <c r="D75" s="338">
        <f t="shared" si="20"/>
        <v>0</v>
      </c>
      <c r="E75" s="451"/>
      <c r="F75" s="338">
        <f t="shared" si="21"/>
        <v>0</v>
      </c>
      <c r="G75" s="451"/>
      <c r="H75" s="337">
        <f t="shared" si="22"/>
        <v>0</v>
      </c>
      <c r="I75" s="451"/>
      <c r="J75" s="322">
        <f t="shared" si="23"/>
        <v>0</v>
      </c>
      <c r="K75" s="715"/>
      <c r="L75" s="451"/>
      <c r="M75" s="336">
        <f t="shared" si="24"/>
        <v>0</v>
      </c>
      <c r="N75" s="451"/>
      <c r="O75" s="336">
        <f t="shared" si="25"/>
        <v>0</v>
      </c>
    </row>
    <row r="76" spans="1:15" s="230" customFormat="1">
      <c r="A76" s="303">
        <f t="shared" si="19"/>
        <v>39</v>
      </c>
      <c r="B76" s="48" t="s">
        <v>365</v>
      </c>
      <c r="C76" s="451"/>
      <c r="D76" s="338">
        <f t="shared" si="20"/>
        <v>0</v>
      </c>
      <c r="E76" s="451"/>
      <c r="F76" s="338">
        <f t="shared" si="21"/>
        <v>0</v>
      </c>
      <c r="G76" s="451"/>
      <c r="H76" s="337">
        <f t="shared" si="22"/>
        <v>0</v>
      </c>
      <c r="I76" s="451"/>
      <c r="J76" s="322">
        <f t="shared" si="23"/>
        <v>0</v>
      </c>
      <c r="K76" s="715"/>
      <c r="L76" s="451"/>
      <c r="M76" s="336">
        <f t="shared" si="24"/>
        <v>0</v>
      </c>
      <c r="N76" s="451"/>
      <c r="O76" s="336">
        <f t="shared" si="25"/>
        <v>0</v>
      </c>
    </row>
    <row r="77" spans="1:15" s="230" customFormat="1">
      <c r="A77" s="303">
        <f t="shared" si="19"/>
        <v>40</v>
      </c>
      <c r="B77" s="38" t="s">
        <v>364</v>
      </c>
      <c r="C77" s="451"/>
      <c r="D77" s="338">
        <f t="shared" si="20"/>
        <v>0</v>
      </c>
      <c r="E77" s="451"/>
      <c r="F77" s="338">
        <f t="shared" si="21"/>
        <v>0</v>
      </c>
      <c r="G77" s="451"/>
      <c r="H77" s="337">
        <f t="shared" si="22"/>
        <v>0</v>
      </c>
      <c r="I77" s="451"/>
      <c r="J77" s="322">
        <f t="shared" si="23"/>
        <v>0</v>
      </c>
      <c r="K77" s="715"/>
      <c r="L77" s="451"/>
      <c r="M77" s="336">
        <f t="shared" si="24"/>
        <v>0</v>
      </c>
      <c r="N77" s="451"/>
      <c r="O77" s="336">
        <f t="shared" si="25"/>
        <v>0</v>
      </c>
    </row>
    <row r="78" spans="1:15" s="230" customFormat="1">
      <c r="A78" s="303">
        <f t="shared" si="19"/>
        <v>41</v>
      </c>
      <c r="B78" s="38" t="s">
        <v>363</v>
      </c>
      <c r="C78" s="451"/>
      <c r="D78" s="338">
        <f t="shared" si="20"/>
        <v>0</v>
      </c>
      <c r="E78" s="451"/>
      <c r="F78" s="338">
        <f t="shared" si="21"/>
        <v>0</v>
      </c>
      <c r="G78" s="451"/>
      <c r="H78" s="337">
        <f t="shared" si="22"/>
        <v>0</v>
      </c>
      <c r="I78" s="451"/>
      <c r="J78" s="322">
        <f t="shared" si="23"/>
        <v>0</v>
      </c>
      <c r="K78" s="715"/>
      <c r="L78" s="451"/>
      <c r="M78" s="336">
        <f t="shared" si="24"/>
        <v>0</v>
      </c>
      <c r="N78" s="451"/>
      <c r="O78" s="336">
        <f t="shared" si="25"/>
        <v>0</v>
      </c>
    </row>
    <row r="79" spans="1:15" s="230" customFormat="1">
      <c r="A79" s="303">
        <f t="shared" si="19"/>
        <v>42</v>
      </c>
      <c r="B79" s="38" t="s">
        <v>362</v>
      </c>
      <c r="C79" s="451"/>
      <c r="D79" s="338">
        <f t="shared" si="20"/>
        <v>0</v>
      </c>
      <c r="E79" s="451"/>
      <c r="F79" s="338">
        <f t="shared" si="21"/>
        <v>0</v>
      </c>
      <c r="G79" s="451"/>
      <c r="H79" s="337">
        <f t="shared" si="22"/>
        <v>0</v>
      </c>
      <c r="I79" s="451"/>
      <c r="J79" s="322">
        <f t="shared" si="23"/>
        <v>0</v>
      </c>
      <c r="K79" s="715"/>
      <c r="L79" s="451"/>
      <c r="M79" s="336">
        <f t="shared" si="24"/>
        <v>0</v>
      </c>
      <c r="N79" s="451"/>
      <c r="O79" s="336">
        <f t="shared" si="25"/>
        <v>0</v>
      </c>
    </row>
    <row r="80" spans="1:15" s="230" customFormat="1">
      <c r="A80" s="303">
        <f t="shared" si="19"/>
        <v>43</v>
      </c>
      <c r="B80" s="38" t="s">
        <v>361</v>
      </c>
      <c r="C80" s="451"/>
      <c r="D80" s="338">
        <f t="shared" si="20"/>
        <v>0</v>
      </c>
      <c r="E80" s="451"/>
      <c r="F80" s="338">
        <f t="shared" si="21"/>
        <v>0</v>
      </c>
      <c r="G80" s="451"/>
      <c r="H80" s="337">
        <f t="shared" si="22"/>
        <v>0</v>
      </c>
      <c r="I80" s="451"/>
      <c r="J80" s="322">
        <f t="shared" si="23"/>
        <v>0</v>
      </c>
      <c r="K80" s="715"/>
      <c r="L80" s="451"/>
      <c r="M80" s="336">
        <f t="shared" si="24"/>
        <v>0</v>
      </c>
      <c r="N80" s="451"/>
      <c r="O80" s="336">
        <f t="shared" si="25"/>
        <v>0</v>
      </c>
    </row>
    <row r="81" spans="1:27" s="230" customFormat="1" ht="15">
      <c r="A81" s="303">
        <f t="shared" si="19"/>
        <v>44</v>
      </c>
      <c r="B81" s="41" t="s">
        <v>360</v>
      </c>
      <c r="C81" s="449">
        <f>SUM(C74:C80)</f>
        <v>0</v>
      </c>
      <c r="D81" s="334">
        <f t="shared" si="20"/>
        <v>0</v>
      </c>
      <c r="E81" s="449">
        <f>SUM(E74:E80)</f>
        <v>0</v>
      </c>
      <c r="F81" s="334">
        <f t="shared" si="21"/>
        <v>0</v>
      </c>
      <c r="G81" s="449">
        <f>SUM(G74:G80)</f>
        <v>0</v>
      </c>
      <c r="H81" s="333">
        <f t="shared" si="22"/>
        <v>0</v>
      </c>
      <c r="I81" s="449">
        <f>SUM(I74:I80)</f>
        <v>0</v>
      </c>
      <c r="J81" s="332">
        <f t="shared" si="23"/>
        <v>0</v>
      </c>
      <c r="K81" s="715"/>
      <c r="L81" s="449">
        <f>SUM(L74:L80)</f>
        <v>0</v>
      </c>
      <c r="M81" s="365">
        <f t="shared" si="24"/>
        <v>0</v>
      </c>
      <c r="N81" s="449">
        <f>SUM(N74:N80)</f>
        <v>0</v>
      </c>
      <c r="O81" s="365">
        <f t="shared" si="25"/>
        <v>0</v>
      </c>
    </row>
    <row r="82" spans="1:27" s="364" customFormat="1" ht="15">
      <c r="A82" s="303">
        <f t="shared" si="19"/>
        <v>45</v>
      </c>
      <c r="B82" s="718" t="s">
        <v>359</v>
      </c>
      <c r="C82" s="712"/>
      <c r="D82" s="712"/>
      <c r="E82" s="712"/>
      <c r="F82" s="712"/>
      <c r="G82" s="712"/>
      <c r="H82" s="712"/>
      <c r="I82" s="712"/>
      <c r="J82" s="712"/>
      <c r="K82" s="712"/>
      <c r="L82" s="712"/>
      <c r="M82" s="712"/>
      <c r="N82" s="712"/>
      <c r="O82" s="712"/>
    </row>
    <row r="83" spans="1:27" s="230" customFormat="1">
      <c r="A83" s="303">
        <f t="shared" si="19"/>
        <v>46</v>
      </c>
      <c r="B83" s="285" t="s">
        <v>358</v>
      </c>
      <c r="C83" s="451"/>
      <c r="D83" s="362">
        <f>IFERROR(C83/C$110,0)</f>
        <v>0</v>
      </c>
      <c r="E83" s="451"/>
      <c r="F83" s="362">
        <f>IFERROR(E83/E$110,0)</f>
        <v>0</v>
      </c>
      <c r="G83" s="451"/>
      <c r="H83" s="363">
        <f>IFERROR(G83/G$110,0)</f>
        <v>0</v>
      </c>
      <c r="I83" s="451"/>
      <c r="J83" s="359">
        <f>IFERROR(I83/I$110,0)</f>
        <v>0</v>
      </c>
      <c r="K83" s="720"/>
      <c r="L83" s="451"/>
      <c r="M83" s="362">
        <f>IFERROR(L83/L$110,0)</f>
        <v>0</v>
      </c>
      <c r="N83" s="451"/>
      <c r="O83" s="362">
        <f>IFERROR(N83/N$110,0)</f>
        <v>0</v>
      </c>
    </row>
    <row r="84" spans="1:27" s="230" customFormat="1">
      <c r="A84" s="303">
        <f t="shared" si="19"/>
        <v>47</v>
      </c>
      <c r="B84" s="285" t="s">
        <v>357</v>
      </c>
      <c r="C84" s="451"/>
      <c r="D84" s="358">
        <f>IFERROR(C84/C$110,0)</f>
        <v>0</v>
      </c>
      <c r="E84" s="451"/>
      <c r="F84" s="358">
        <f>IFERROR(E84/E$110,0)</f>
        <v>0</v>
      </c>
      <c r="G84" s="451"/>
      <c r="H84" s="358">
        <f>IFERROR(G84/G$110,0)</f>
        <v>0</v>
      </c>
      <c r="I84" s="451"/>
      <c r="J84" s="359">
        <f>IFERROR(I84/I$110,0)</f>
        <v>0</v>
      </c>
      <c r="K84" s="720"/>
      <c r="L84" s="451"/>
      <c r="M84" s="358">
        <f>IFERROR(L84/L$110,0)</f>
        <v>0</v>
      </c>
      <c r="N84" s="451"/>
      <c r="O84" s="358">
        <f>IFERROR(N84/N$110,0)</f>
        <v>0</v>
      </c>
      <c r="S84" s="229"/>
      <c r="T84" s="229"/>
      <c r="U84" s="229"/>
      <c r="V84" s="229"/>
      <c r="W84" s="229"/>
      <c r="X84" s="229"/>
      <c r="Y84" s="229"/>
      <c r="Z84" s="229"/>
      <c r="AA84" s="229"/>
    </row>
    <row r="85" spans="1:27" s="230" customFormat="1">
      <c r="A85" s="303">
        <f t="shared" si="19"/>
        <v>48</v>
      </c>
      <c r="B85" s="285" t="s">
        <v>356</v>
      </c>
      <c r="C85" s="451"/>
      <c r="D85" s="358">
        <f>IFERROR(C85/C$110,0)</f>
        <v>0</v>
      </c>
      <c r="E85" s="451"/>
      <c r="F85" s="358">
        <f>IFERROR(E85/E$110,0)</f>
        <v>0</v>
      </c>
      <c r="G85" s="451"/>
      <c r="H85" s="358">
        <f>IFERROR(G85/G$110,0)</f>
        <v>0</v>
      </c>
      <c r="I85" s="451"/>
      <c r="J85" s="359">
        <f>IFERROR(I85/I$110,0)</f>
        <v>0</v>
      </c>
      <c r="K85" s="720"/>
      <c r="L85" s="451"/>
      <c r="M85" s="358">
        <f>IFERROR(L85/L$110,0)</f>
        <v>0</v>
      </c>
      <c r="N85" s="451"/>
      <c r="O85" s="358">
        <f>IFERROR(N85/N$110,0)</f>
        <v>0</v>
      </c>
      <c r="S85" s="229"/>
      <c r="T85" s="229"/>
      <c r="U85" s="229"/>
      <c r="V85" s="229"/>
      <c r="W85" s="229"/>
      <c r="X85" s="229"/>
      <c r="Y85" s="229"/>
      <c r="Z85" s="229"/>
      <c r="AA85" s="229"/>
    </row>
    <row r="86" spans="1:27" s="230" customFormat="1" ht="15">
      <c r="A86" s="303">
        <f t="shared" si="19"/>
        <v>49</v>
      </c>
      <c r="B86" s="361" t="s">
        <v>355</v>
      </c>
      <c r="C86" s="451"/>
      <c r="D86" s="358">
        <f>IFERROR(C86/C$110,0)</f>
        <v>0</v>
      </c>
      <c r="E86" s="451"/>
      <c r="F86" s="358">
        <f>IFERROR(E86/E$110,0)</f>
        <v>0</v>
      </c>
      <c r="G86" s="451"/>
      <c r="H86" s="360">
        <f>IFERROR(G86/G$110,0)</f>
        <v>0</v>
      </c>
      <c r="I86" s="451"/>
      <c r="J86" s="359">
        <f>IFERROR(I86/I$110,0)</f>
        <v>0</v>
      </c>
      <c r="K86" s="720"/>
      <c r="L86" s="451"/>
      <c r="M86" s="358">
        <f>IFERROR(L86/L$110,0)</f>
        <v>0</v>
      </c>
      <c r="N86" s="451"/>
      <c r="O86" s="358">
        <f>IFERROR(N86/N$110,0)</f>
        <v>0</v>
      </c>
      <c r="S86" s="272"/>
      <c r="T86" s="352"/>
      <c r="U86" s="357"/>
      <c r="V86" s="352"/>
      <c r="W86" s="357"/>
      <c r="X86" s="357"/>
      <c r="Y86" s="357"/>
      <c r="Z86" s="352"/>
      <c r="AA86" s="229"/>
    </row>
    <row r="87" spans="1:27" s="230" customFormat="1" ht="15">
      <c r="A87" s="303">
        <f t="shared" si="19"/>
        <v>50</v>
      </c>
      <c r="B87" s="41" t="s">
        <v>354</v>
      </c>
      <c r="C87" s="449">
        <f>SUM(C83:C86)</f>
        <v>0</v>
      </c>
      <c r="D87" s="356">
        <f>IFERROR(C87/C$110,0)</f>
        <v>0</v>
      </c>
      <c r="E87" s="449">
        <f>SUM(E83:E86)</f>
        <v>0</v>
      </c>
      <c r="F87" s="355">
        <f>IFERROR(E87/E$110,0)</f>
        <v>0</v>
      </c>
      <c r="G87" s="449">
        <f>SUM(G83:G86)</f>
        <v>0</v>
      </c>
      <c r="H87" s="355">
        <f>IFERROR(G87/G$110,0)</f>
        <v>0</v>
      </c>
      <c r="I87" s="449">
        <f>SUM(I83:I86)</f>
        <v>0</v>
      </c>
      <c r="J87" s="354">
        <f>IFERROR(I87/I$110,0)</f>
        <v>0</v>
      </c>
      <c r="K87" s="720"/>
      <c r="L87" s="449">
        <f>SUM(L83:L86)</f>
        <v>0</v>
      </c>
      <c r="M87" s="353">
        <f>IFERROR(L87/L$110,0)</f>
        <v>0</v>
      </c>
      <c r="N87" s="449">
        <f>SUM(N83:N86)</f>
        <v>0</v>
      </c>
      <c r="O87" s="353">
        <f>IFERROR(N87/N$110,0)</f>
        <v>0</v>
      </c>
      <c r="S87" s="229"/>
      <c r="T87" s="352"/>
      <c r="U87" s="343"/>
      <c r="V87" s="352"/>
      <c r="W87" s="343"/>
      <c r="X87" s="343"/>
      <c r="Y87" s="343"/>
      <c r="Z87" s="352"/>
      <c r="AA87" s="229"/>
    </row>
    <row r="88" spans="1:27" ht="6.75" customHeight="1">
      <c r="A88" s="112"/>
      <c r="B88" s="49"/>
      <c r="C88" s="50"/>
      <c r="D88" s="329"/>
      <c r="E88" s="50"/>
      <c r="F88" s="329"/>
      <c r="G88" s="51"/>
      <c r="H88" s="329"/>
      <c r="I88" s="50"/>
      <c r="J88" s="329"/>
      <c r="K88" s="720"/>
      <c r="L88" s="50"/>
      <c r="M88" s="329"/>
      <c r="N88" s="50"/>
      <c r="O88" s="329"/>
      <c r="P88" s="321"/>
      <c r="S88" s="351"/>
      <c r="T88" s="344"/>
      <c r="U88" s="322"/>
      <c r="V88" s="344"/>
      <c r="W88" s="322"/>
      <c r="X88" s="322"/>
      <c r="Y88" s="322"/>
      <c r="Z88" s="344"/>
      <c r="AA88" s="321"/>
    </row>
    <row r="89" spans="1:27" ht="15">
      <c r="A89" s="303">
        <f>A87+1</f>
        <v>51</v>
      </c>
      <c r="B89" s="52" t="s">
        <v>353</v>
      </c>
      <c r="C89" s="449">
        <f>SUM(C87+C81+C72)</f>
        <v>0</v>
      </c>
      <c r="D89" s="350">
        <f>IFERROR(C89/C$110,0)</f>
        <v>0</v>
      </c>
      <c r="E89" s="449">
        <f>SUM(E87+E81+E72)</f>
        <v>0</v>
      </c>
      <c r="F89" s="350">
        <f>IFERROR(E89/E$110,0)</f>
        <v>0</v>
      </c>
      <c r="G89" s="449">
        <f>SUM(G87+G81+G72)</f>
        <v>0</v>
      </c>
      <c r="H89" s="349">
        <f>IFERROR(G89/G$110,0)</f>
        <v>0</v>
      </c>
      <c r="I89" s="449">
        <f>SUM(I87+I81+I72)</f>
        <v>0</v>
      </c>
      <c r="J89" s="348">
        <f>IFERROR(I89/I$110,0)</f>
        <v>0</v>
      </c>
      <c r="K89" s="720"/>
      <c r="L89" s="449">
        <f>SUM(L87+L81+L72)</f>
        <v>0</v>
      </c>
      <c r="M89" s="347">
        <f>IFERROR(L89/L$110,0)</f>
        <v>0</v>
      </c>
      <c r="N89" s="449">
        <f>SUM(N87+N81+N72)</f>
        <v>0</v>
      </c>
      <c r="O89" s="347">
        <f>IFERROR(N89/N$110,0)</f>
        <v>0</v>
      </c>
      <c r="S89" s="321"/>
      <c r="T89" s="344"/>
      <c r="U89" s="322"/>
      <c r="V89" s="344"/>
      <c r="W89" s="322"/>
      <c r="X89" s="322"/>
      <c r="Y89" s="322"/>
      <c r="Z89" s="344"/>
      <c r="AA89" s="321"/>
    </row>
    <row r="90" spans="1:27" ht="6.75" customHeight="1">
      <c r="A90" s="112"/>
      <c r="B90" s="49"/>
      <c r="C90" s="50"/>
      <c r="D90" s="329"/>
      <c r="E90" s="50"/>
      <c r="F90" s="345"/>
      <c r="G90" s="50"/>
      <c r="H90" s="329"/>
      <c r="I90" s="50"/>
      <c r="J90" s="346"/>
      <c r="K90" s="720"/>
      <c r="L90" s="50"/>
      <c r="M90" s="345"/>
      <c r="N90" s="50"/>
      <c r="O90" s="345"/>
      <c r="S90" s="321"/>
      <c r="T90" s="344"/>
      <c r="U90" s="322"/>
      <c r="V90" s="344"/>
      <c r="W90" s="322"/>
      <c r="X90" s="322"/>
      <c r="Y90" s="322"/>
      <c r="Z90" s="344"/>
      <c r="AA90" s="321"/>
    </row>
    <row r="91" spans="1:27" s="230" customFormat="1" ht="15">
      <c r="A91" s="303">
        <f>A89+1</f>
        <v>52</v>
      </c>
      <c r="B91" s="718" t="s">
        <v>352</v>
      </c>
      <c r="C91" s="712"/>
      <c r="D91" s="712"/>
      <c r="E91" s="712"/>
      <c r="F91" s="712"/>
      <c r="G91" s="712"/>
      <c r="H91" s="712"/>
      <c r="I91" s="712"/>
      <c r="J91" s="712"/>
      <c r="K91" s="712"/>
      <c r="L91" s="712"/>
      <c r="M91" s="712"/>
      <c r="N91" s="712"/>
      <c r="O91" s="712"/>
      <c r="S91" s="272"/>
      <c r="T91" s="342"/>
      <c r="U91" s="343"/>
      <c r="V91" s="342"/>
      <c r="W91" s="343"/>
      <c r="X91" s="343"/>
      <c r="Y91" s="343"/>
      <c r="Z91" s="342"/>
      <c r="AA91" s="229"/>
    </row>
    <row r="92" spans="1:27" s="230" customFormat="1">
      <c r="A92" s="303">
        <f t="shared" ref="A92:A108" si="26">A91+1</f>
        <v>53</v>
      </c>
      <c r="B92" s="40" t="s">
        <v>351</v>
      </c>
      <c r="C92" s="451"/>
      <c r="D92" s="341">
        <f>IFERROR(C92/C$110,0)</f>
        <v>0</v>
      </c>
      <c r="E92" s="451"/>
      <c r="F92" s="341">
        <f>IFERROR(E92/E$110,0)</f>
        <v>0</v>
      </c>
      <c r="G92" s="451"/>
      <c r="H92" s="341">
        <f>IFERROR(G92/G$110,0)</f>
        <v>0</v>
      </c>
      <c r="I92" s="451"/>
      <c r="J92" s="322">
        <f>IFERROR(I92/I$110,0)</f>
        <v>0</v>
      </c>
      <c r="K92" s="715"/>
      <c r="L92" s="451"/>
      <c r="M92" s="340">
        <f>IFERROR(L92/L$110,0)</f>
        <v>0</v>
      </c>
      <c r="N92" s="451"/>
      <c r="O92" s="340">
        <f>IFERROR(N92/N$110,0)</f>
        <v>0</v>
      </c>
    </row>
    <row r="93" spans="1:27" s="230" customFormat="1">
      <c r="A93" s="303">
        <f t="shared" si="26"/>
        <v>54</v>
      </c>
      <c r="B93" s="40" t="s">
        <v>350</v>
      </c>
      <c r="C93" s="451"/>
      <c r="D93" s="338">
        <f>IFERROR(C93/C$110,0)</f>
        <v>0</v>
      </c>
      <c r="E93" s="451"/>
      <c r="F93" s="338">
        <f>IFERROR(E93/E$110,0)</f>
        <v>0</v>
      </c>
      <c r="G93" s="451"/>
      <c r="H93" s="338">
        <f>IFERROR(G93/G$110,0)</f>
        <v>0</v>
      </c>
      <c r="I93" s="451"/>
      <c r="J93" s="322">
        <f>IFERROR(I93/I$110,0)</f>
        <v>0</v>
      </c>
      <c r="K93" s="715"/>
      <c r="L93" s="451"/>
      <c r="M93" s="338">
        <f>IFERROR(L93/L$110,0)</f>
        <v>0</v>
      </c>
      <c r="N93" s="451"/>
      <c r="O93" s="338">
        <f>IFERROR(N93/N$110,0)</f>
        <v>0</v>
      </c>
    </row>
    <row r="94" spans="1:27" s="230" customFormat="1">
      <c r="A94" s="303">
        <f t="shared" si="26"/>
        <v>55</v>
      </c>
      <c r="B94" s="40" t="s">
        <v>349</v>
      </c>
      <c r="C94" s="451"/>
      <c r="D94" s="338">
        <f>IFERROR(C94/C$110,0)</f>
        <v>0</v>
      </c>
      <c r="E94" s="451"/>
      <c r="F94" s="338">
        <f>IFERROR(E94/E$110,0)</f>
        <v>0</v>
      </c>
      <c r="G94" s="451"/>
      <c r="H94" s="337">
        <f>IFERROR(G94/G$110,0)</f>
        <v>0</v>
      </c>
      <c r="I94" s="451"/>
      <c r="J94" s="322">
        <f>IFERROR(I94/I$110,0)</f>
        <v>0</v>
      </c>
      <c r="K94" s="715"/>
      <c r="L94" s="451"/>
      <c r="M94" s="336">
        <f>IFERROR(L94/L$110,0)</f>
        <v>0</v>
      </c>
      <c r="N94" s="451"/>
      <c r="O94" s="336">
        <f>IFERROR(N94/N$110,0)</f>
        <v>0</v>
      </c>
    </row>
    <row r="95" spans="1:27" s="230" customFormat="1" ht="15">
      <c r="A95" s="303">
        <f t="shared" si="26"/>
        <v>56</v>
      </c>
      <c r="B95" s="41" t="s">
        <v>348</v>
      </c>
      <c r="C95" s="449">
        <f>SUM(C92:C94)</f>
        <v>0</v>
      </c>
      <c r="D95" s="339">
        <f>IFERROR(C95/C$110,0)</f>
        <v>0</v>
      </c>
      <c r="E95" s="449">
        <f>SUM(E92:E94)</f>
        <v>0</v>
      </c>
      <c r="F95" s="339">
        <f>IFERROR(E95/E$110,0)</f>
        <v>0</v>
      </c>
      <c r="G95" s="449">
        <f>SUM(G92:G94)</f>
        <v>0</v>
      </c>
      <c r="H95" s="339">
        <f>IFERROR(G95/G$110,0)</f>
        <v>0</v>
      </c>
      <c r="I95" s="449">
        <f>SUM(I92:I94)</f>
        <v>0</v>
      </c>
      <c r="J95" s="332">
        <f>IFERROR(I95/I$110,0)</f>
        <v>0</v>
      </c>
      <c r="K95" s="715"/>
      <c r="L95" s="449">
        <f>SUM(L92:L94)</f>
        <v>0</v>
      </c>
      <c r="M95" s="339">
        <f>IFERROR(L95/L$110,0)</f>
        <v>0</v>
      </c>
      <c r="N95" s="449">
        <f>SUM(N92:N94)</f>
        <v>0</v>
      </c>
      <c r="O95" s="339">
        <f>IFERROR(N95/N$110,0)</f>
        <v>0</v>
      </c>
    </row>
    <row r="96" spans="1:27" s="230" customFormat="1" ht="15">
      <c r="A96" s="303">
        <f t="shared" si="26"/>
        <v>57</v>
      </c>
      <c r="B96" s="718" t="s">
        <v>347</v>
      </c>
      <c r="C96" s="712"/>
      <c r="D96" s="712"/>
      <c r="E96" s="712"/>
      <c r="F96" s="712"/>
      <c r="G96" s="712"/>
      <c r="H96" s="712"/>
      <c r="I96" s="712"/>
      <c r="J96" s="712"/>
      <c r="K96" s="712"/>
      <c r="L96" s="712"/>
      <c r="M96" s="712"/>
      <c r="N96" s="712"/>
      <c r="O96" s="712"/>
    </row>
    <row r="97" spans="1:16" s="230" customFormat="1">
      <c r="A97" s="303">
        <f t="shared" si="26"/>
        <v>58</v>
      </c>
      <c r="B97" s="38" t="s">
        <v>346</v>
      </c>
      <c r="C97" s="451"/>
      <c r="D97" s="338">
        <f t="shared" ref="D97:D108" si="27">IFERROR(C97/C$110,0)</f>
        <v>0</v>
      </c>
      <c r="E97" s="451"/>
      <c r="F97" s="338">
        <f t="shared" ref="F97:F108" si="28">IFERROR(E97/E$110,0)</f>
        <v>0</v>
      </c>
      <c r="G97" s="451"/>
      <c r="H97" s="337">
        <f t="shared" ref="H97:H108" si="29">IFERROR(G97/G$110,0)</f>
        <v>0</v>
      </c>
      <c r="I97" s="451"/>
      <c r="J97" s="322">
        <f t="shared" ref="J97:J108" si="30">IFERROR(I97/I$110,0)</f>
        <v>0</v>
      </c>
      <c r="K97" s="715"/>
      <c r="L97" s="451"/>
      <c r="M97" s="336">
        <f t="shared" ref="M97:M108" si="31">IFERROR(L97/L$110,0)</f>
        <v>0</v>
      </c>
      <c r="N97" s="451"/>
      <c r="O97" s="336">
        <f t="shared" ref="O97:O108" si="32">IFERROR(N97/N$110,0)</f>
        <v>0</v>
      </c>
    </row>
    <row r="98" spans="1:16" s="230" customFormat="1">
      <c r="A98" s="303">
        <f t="shared" si="26"/>
        <v>59</v>
      </c>
      <c r="B98" s="38" t="s">
        <v>345</v>
      </c>
      <c r="C98" s="451"/>
      <c r="D98" s="338">
        <f t="shared" si="27"/>
        <v>0</v>
      </c>
      <c r="E98" s="451"/>
      <c r="F98" s="338">
        <f t="shared" si="28"/>
        <v>0</v>
      </c>
      <c r="G98" s="451"/>
      <c r="H98" s="337">
        <f t="shared" si="29"/>
        <v>0</v>
      </c>
      <c r="I98" s="451"/>
      <c r="J98" s="322">
        <f t="shared" si="30"/>
        <v>0</v>
      </c>
      <c r="K98" s="715"/>
      <c r="L98" s="451"/>
      <c r="M98" s="336">
        <f t="shared" si="31"/>
        <v>0</v>
      </c>
      <c r="N98" s="451"/>
      <c r="O98" s="336">
        <f t="shared" si="32"/>
        <v>0</v>
      </c>
    </row>
    <row r="99" spans="1:16" s="230" customFormat="1" ht="42.75">
      <c r="A99" s="303">
        <f t="shared" si="26"/>
        <v>60</v>
      </c>
      <c r="B99" s="38" t="s">
        <v>344</v>
      </c>
      <c r="C99" s="111"/>
      <c r="D99" s="338">
        <f t="shared" si="27"/>
        <v>0</v>
      </c>
      <c r="E99" s="111"/>
      <c r="F99" s="338">
        <f t="shared" si="28"/>
        <v>0</v>
      </c>
      <c r="G99" s="111"/>
      <c r="H99" s="337">
        <f t="shared" si="29"/>
        <v>0</v>
      </c>
      <c r="I99" s="111"/>
      <c r="J99" s="322">
        <f t="shared" si="30"/>
        <v>0</v>
      </c>
      <c r="K99" s="715"/>
      <c r="L99" s="451"/>
      <c r="M99" s="336">
        <f t="shared" si="31"/>
        <v>0</v>
      </c>
      <c r="N99" s="451"/>
      <c r="O99" s="336">
        <f t="shared" si="32"/>
        <v>0</v>
      </c>
    </row>
    <row r="100" spans="1:16" s="230" customFormat="1">
      <c r="A100" s="303">
        <f t="shared" si="26"/>
        <v>61</v>
      </c>
      <c r="B100" s="39" t="s">
        <v>343</v>
      </c>
      <c r="C100" s="451"/>
      <c r="D100" s="338">
        <f t="shared" si="27"/>
        <v>0</v>
      </c>
      <c r="E100" s="451"/>
      <c r="F100" s="338">
        <f t="shared" si="28"/>
        <v>0</v>
      </c>
      <c r="G100" s="451"/>
      <c r="H100" s="337">
        <f t="shared" si="29"/>
        <v>0</v>
      </c>
      <c r="I100" s="451"/>
      <c r="J100" s="322">
        <f t="shared" si="30"/>
        <v>0</v>
      </c>
      <c r="K100" s="715"/>
      <c r="L100" s="451"/>
      <c r="M100" s="336">
        <f t="shared" si="31"/>
        <v>0</v>
      </c>
      <c r="N100" s="451"/>
      <c r="O100" s="336">
        <f t="shared" si="32"/>
        <v>0</v>
      </c>
    </row>
    <row r="101" spans="1:16" s="230" customFormat="1">
      <c r="A101" s="303">
        <f t="shared" si="26"/>
        <v>62</v>
      </c>
      <c r="B101" s="39" t="s">
        <v>342</v>
      </c>
      <c r="C101" s="451"/>
      <c r="D101" s="338">
        <f t="shared" si="27"/>
        <v>0</v>
      </c>
      <c r="E101" s="451"/>
      <c r="F101" s="338">
        <f t="shared" si="28"/>
        <v>0</v>
      </c>
      <c r="G101" s="451"/>
      <c r="H101" s="337">
        <f t="shared" si="29"/>
        <v>0</v>
      </c>
      <c r="I101" s="451"/>
      <c r="J101" s="322">
        <f t="shared" si="30"/>
        <v>0</v>
      </c>
      <c r="K101" s="715"/>
      <c r="L101" s="451"/>
      <c r="M101" s="336">
        <f t="shared" si="31"/>
        <v>0</v>
      </c>
      <c r="N101" s="451"/>
      <c r="O101" s="336">
        <f t="shared" si="32"/>
        <v>0</v>
      </c>
    </row>
    <row r="102" spans="1:16" s="230" customFormat="1">
      <c r="A102" s="303">
        <f t="shared" si="26"/>
        <v>63</v>
      </c>
      <c r="B102" s="40" t="s">
        <v>341</v>
      </c>
      <c r="C102" s="451"/>
      <c r="D102" s="338">
        <f t="shared" si="27"/>
        <v>0</v>
      </c>
      <c r="E102" s="451"/>
      <c r="F102" s="338">
        <f t="shared" si="28"/>
        <v>0</v>
      </c>
      <c r="G102" s="451"/>
      <c r="H102" s="337">
        <f t="shared" si="29"/>
        <v>0</v>
      </c>
      <c r="I102" s="451"/>
      <c r="J102" s="322">
        <f t="shared" si="30"/>
        <v>0</v>
      </c>
      <c r="K102" s="715"/>
      <c r="L102" s="451"/>
      <c r="M102" s="336">
        <f t="shared" si="31"/>
        <v>0</v>
      </c>
      <c r="N102" s="451"/>
      <c r="O102" s="336">
        <f t="shared" si="32"/>
        <v>0</v>
      </c>
    </row>
    <row r="103" spans="1:16" s="230" customFormat="1">
      <c r="A103" s="303">
        <f t="shared" si="26"/>
        <v>64</v>
      </c>
      <c r="B103" s="39" t="s">
        <v>340</v>
      </c>
      <c r="C103" s="451"/>
      <c r="D103" s="338">
        <f t="shared" si="27"/>
        <v>0</v>
      </c>
      <c r="E103" s="451"/>
      <c r="F103" s="338">
        <f t="shared" si="28"/>
        <v>0</v>
      </c>
      <c r="G103" s="451"/>
      <c r="H103" s="337">
        <f t="shared" si="29"/>
        <v>0</v>
      </c>
      <c r="I103" s="451"/>
      <c r="J103" s="322">
        <f t="shared" si="30"/>
        <v>0</v>
      </c>
      <c r="K103" s="715"/>
      <c r="L103" s="451"/>
      <c r="M103" s="336">
        <f t="shared" si="31"/>
        <v>0</v>
      </c>
      <c r="N103" s="451"/>
      <c r="O103" s="336">
        <f t="shared" si="32"/>
        <v>0</v>
      </c>
    </row>
    <row r="104" spans="1:16" s="230" customFormat="1">
      <c r="A104" s="303">
        <f t="shared" si="26"/>
        <v>65</v>
      </c>
      <c r="B104" s="39" t="s">
        <v>339</v>
      </c>
      <c r="C104" s="451"/>
      <c r="D104" s="338">
        <f t="shared" si="27"/>
        <v>0</v>
      </c>
      <c r="E104" s="451"/>
      <c r="F104" s="338">
        <f t="shared" si="28"/>
        <v>0</v>
      </c>
      <c r="G104" s="451"/>
      <c r="H104" s="337">
        <f t="shared" si="29"/>
        <v>0</v>
      </c>
      <c r="I104" s="451"/>
      <c r="J104" s="322">
        <f t="shared" si="30"/>
        <v>0</v>
      </c>
      <c r="K104" s="715"/>
      <c r="L104" s="451"/>
      <c r="M104" s="336">
        <f t="shared" si="31"/>
        <v>0</v>
      </c>
      <c r="N104" s="451"/>
      <c r="O104" s="336">
        <f t="shared" si="32"/>
        <v>0</v>
      </c>
    </row>
    <row r="105" spans="1:16" s="230" customFormat="1">
      <c r="A105" s="303">
        <f t="shared" si="26"/>
        <v>66</v>
      </c>
      <c r="B105" s="39" t="s">
        <v>338</v>
      </c>
      <c r="C105" s="451"/>
      <c r="D105" s="338">
        <f t="shared" si="27"/>
        <v>0</v>
      </c>
      <c r="E105" s="451"/>
      <c r="F105" s="338">
        <f t="shared" si="28"/>
        <v>0</v>
      </c>
      <c r="G105" s="451"/>
      <c r="H105" s="337">
        <f t="shared" si="29"/>
        <v>0</v>
      </c>
      <c r="I105" s="451"/>
      <c r="J105" s="322">
        <f t="shared" si="30"/>
        <v>0</v>
      </c>
      <c r="K105" s="715"/>
      <c r="L105" s="451"/>
      <c r="M105" s="336">
        <f t="shared" si="31"/>
        <v>0</v>
      </c>
      <c r="N105" s="451"/>
      <c r="O105" s="336">
        <f t="shared" si="32"/>
        <v>0</v>
      </c>
    </row>
    <row r="106" spans="1:16" s="230" customFormat="1">
      <c r="A106" s="303">
        <f t="shared" si="26"/>
        <v>67</v>
      </c>
      <c r="B106" s="39" t="s">
        <v>337</v>
      </c>
      <c r="C106" s="451"/>
      <c r="D106" s="338">
        <f t="shared" si="27"/>
        <v>0</v>
      </c>
      <c r="E106" s="451"/>
      <c r="F106" s="338">
        <f t="shared" si="28"/>
        <v>0</v>
      </c>
      <c r="G106" s="451"/>
      <c r="H106" s="337">
        <f t="shared" si="29"/>
        <v>0</v>
      </c>
      <c r="I106" s="451"/>
      <c r="J106" s="322">
        <f t="shared" si="30"/>
        <v>0</v>
      </c>
      <c r="K106" s="715"/>
      <c r="L106" s="451"/>
      <c r="M106" s="336">
        <f t="shared" si="31"/>
        <v>0</v>
      </c>
      <c r="N106" s="451"/>
      <c r="O106" s="336">
        <f t="shared" si="32"/>
        <v>0</v>
      </c>
    </row>
    <row r="107" spans="1:16" s="230" customFormat="1">
      <c r="A107" s="303">
        <f t="shared" si="26"/>
        <v>68</v>
      </c>
      <c r="B107" s="39" t="s">
        <v>336</v>
      </c>
      <c r="C107" s="451"/>
      <c r="D107" s="338">
        <f t="shared" si="27"/>
        <v>0</v>
      </c>
      <c r="E107" s="451"/>
      <c r="F107" s="338">
        <f t="shared" si="28"/>
        <v>0</v>
      </c>
      <c r="G107" s="451"/>
      <c r="H107" s="337">
        <f t="shared" si="29"/>
        <v>0</v>
      </c>
      <c r="I107" s="451"/>
      <c r="J107" s="322">
        <f t="shared" si="30"/>
        <v>0</v>
      </c>
      <c r="K107" s="715"/>
      <c r="L107" s="451"/>
      <c r="M107" s="336">
        <f t="shared" si="31"/>
        <v>0</v>
      </c>
      <c r="N107" s="451"/>
      <c r="O107" s="336">
        <f t="shared" si="32"/>
        <v>0</v>
      </c>
    </row>
    <row r="108" spans="1:16" s="230" customFormat="1" ht="15">
      <c r="A108" s="303">
        <f t="shared" si="26"/>
        <v>69</v>
      </c>
      <c r="B108" s="41" t="s">
        <v>335</v>
      </c>
      <c r="C108" s="449">
        <f>SUM(C97:C107)</f>
        <v>0</v>
      </c>
      <c r="D108" s="335">
        <f t="shared" si="27"/>
        <v>0</v>
      </c>
      <c r="E108" s="449">
        <f>SUM(E97:E107)</f>
        <v>0</v>
      </c>
      <c r="F108" s="334">
        <f t="shared" si="28"/>
        <v>0</v>
      </c>
      <c r="G108" s="449">
        <f>SUM(G97:G107)</f>
        <v>0</v>
      </c>
      <c r="H108" s="333">
        <f t="shared" si="29"/>
        <v>0</v>
      </c>
      <c r="I108" s="449">
        <f>SUM(I97:I107)</f>
        <v>0</v>
      </c>
      <c r="J108" s="332">
        <f t="shared" si="30"/>
        <v>0</v>
      </c>
      <c r="K108" s="715"/>
      <c r="L108" s="449">
        <f>SUM(L97:L107)</f>
        <v>0</v>
      </c>
      <c r="M108" s="331">
        <f t="shared" si="31"/>
        <v>0</v>
      </c>
      <c r="N108" s="449">
        <f>SUM(N97:N107)</f>
        <v>0</v>
      </c>
      <c r="O108" s="331">
        <f t="shared" si="32"/>
        <v>0</v>
      </c>
    </row>
    <row r="109" spans="1:16" ht="6.75" customHeight="1">
      <c r="A109" s="112"/>
      <c r="B109" s="53"/>
      <c r="C109" s="54"/>
      <c r="D109" s="330"/>
      <c r="E109" s="54"/>
      <c r="F109" s="330"/>
      <c r="G109" s="54"/>
      <c r="H109" s="330"/>
      <c r="I109" s="54"/>
      <c r="J109" s="322"/>
      <c r="K109" s="715"/>
      <c r="L109" s="54"/>
      <c r="M109" s="329"/>
      <c r="N109" s="54"/>
      <c r="O109" s="329"/>
    </row>
    <row r="110" spans="1:16" s="230" customFormat="1" ht="15">
      <c r="A110" s="303">
        <f>A108+1</f>
        <v>70</v>
      </c>
      <c r="B110" s="47" t="s">
        <v>334</v>
      </c>
      <c r="C110" s="449">
        <f>C89+C95+C108</f>
        <v>0</v>
      </c>
      <c r="D110" s="327">
        <f>IFERROR(C110/C$110,0)</f>
        <v>0</v>
      </c>
      <c r="E110" s="449">
        <f>E89+E95+E108</f>
        <v>0</v>
      </c>
      <c r="F110" s="327">
        <f>IFERROR(E110/E$110,0)</f>
        <v>0</v>
      </c>
      <c r="G110" s="449">
        <f>G89+G95+G108</f>
        <v>0</v>
      </c>
      <c r="H110" s="327">
        <f>IFERROR(G110/G$110,0)</f>
        <v>0</v>
      </c>
      <c r="I110" s="449">
        <f>I89+I95+I108</f>
        <v>0</v>
      </c>
      <c r="J110" s="328">
        <f>IFERROR(I110/I$110,0)</f>
        <v>0</v>
      </c>
      <c r="K110" s="715"/>
      <c r="L110" s="449">
        <f>L89+L95+L108</f>
        <v>0</v>
      </c>
      <c r="M110" s="327">
        <f>IFERROR(L110/L$110,0)</f>
        <v>0</v>
      </c>
      <c r="N110" s="449">
        <f>N89+N95+N108</f>
        <v>0</v>
      </c>
      <c r="O110" s="327">
        <f>IFERROR(N110/N$110,0)</f>
        <v>0</v>
      </c>
    </row>
    <row r="111" spans="1:16" ht="6.75" customHeight="1">
      <c r="A111" s="112"/>
      <c r="B111" s="55"/>
      <c r="C111" s="56"/>
      <c r="D111" s="326"/>
      <c r="E111" s="56"/>
      <c r="F111" s="56"/>
      <c r="G111" s="56"/>
      <c r="H111" s="326"/>
      <c r="I111" s="56"/>
      <c r="J111" s="56"/>
      <c r="K111" s="715"/>
      <c r="L111" s="56"/>
      <c r="M111" s="56"/>
      <c r="N111" s="56"/>
      <c r="O111" s="56"/>
      <c r="P111" s="321"/>
    </row>
    <row r="112" spans="1:16" s="230" customFormat="1" ht="15">
      <c r="A112" s="303">
        <f>A110+1</f>
        <v>71</v>
      </c>
      <c r="B112" s="718" t="s">
        <v>329</v>
      </c>
      <c r="C112" s="712"/>
      <c r="D112" s="712"/>
      <c r="E112" s="712"/>
      <c r="F112" s="712"/>
      <c r="G112" s="712"/>
      <c r="H112" s="712"/>
      <c r="I112" s="712"/>
      <c r="J112" s="712"/>
      <c r="K112" s="712"/>
      <c r="L112" s="712"/>
      <c r="M112" s="712"/>
      <c r="N112" s="712"/>
      <c r="O112" s="712"/>
    </row>
    <row r="113" spans="1:16" s="230" customFormat="1" ht="15">
      <c r="A113" s="303">
        <f>A112+1</f>
        <v>72</v>
      </c>
      <c r="B113" s="64" t="s">
        <v>333</v>
      </c>
      <c r="C113" s="449">
        <f>C63-C110</f>
        <v>0</v>
      </c>
      <c r="D113" s="57">
        <f>IFERROR(C113/C$117,0)</f>
        <v>0</v>
      </c>
      <c r="E113" s="449">
        <f>E63-E110</f>
        <v>0</v>
      </c>
      <c r="F113" s="57">
        <f>IFERROR(E113/E$117,0)</f>
        <v>0</v>
      </c>
      <c r="G113" s="449">
        <f>G63-G110</f>
        <v>0</v>
      </c>
      <c r="H113" s="57">
        <f>IFERROR(G113/G$117,0)</f>
        <v>0</v>
      </c>
      <c r="I113" s="449">
        <f>I63-I110</f>
        <v>0</v>
      </c>
      <c r="J113" s="325">
        <f>IFERROR(I113/I$117,0)</f>
        <v>0</v>
      </c>
      <c r="K113" s="723"/>
      <c r="L113" s="449">
        <f>L63-L110</f>
        <v>0</v>
      </c>
      <c r="M113" s="58">
        <f>IFERROR(L113/L$117,0)</f>
        <v>0</v>
      </c>
      <c r="N113" s="449">
        <f>N63-N110</f>
        <v>0</v>
      </c>
      <c r="O113" s="58">
        <f>IFERROR(N113/N$117,0)</f>
        <v>0</v>
      </c>
    </row>
    <row r="114" spans="1:16" s="230" customFormat="1" ht="57">
      <c r="A114" s="303">
        <f>A113+1</f>
        <v>73</v>
      </c>
      <c r="B114" s="38" t="s">
        <v>332</v>
      </c>
      <c r="C114" s="451"/>
      <c r="D114" s="59">
        <f>IFERROR(C114/C$117,0)</f>
        <v>0</v>
      </c>
      <c r="E114" s="451"/>
      <c r="F114" s="59">
        <f>IFERROR(E114/E$117,0)</f>
        <v>0</v>
      </c>
      <c r="G114" s="451"/>
      <c r="H114" s="59">
        <f>IFERROR(G114/G$117,0)</f>
        <v>0</v>
      </c>
      <c r="I114" s="451"/>
      <c r="J114" s="94">
        <f>IFERROR(I114/I$117,0)</f>
        <v>0</v>
      </c>
      <c r="K114" s="723"/>
      <c r="L114" s="451"/>
      <c r="M114" s="59">
        <f>IFERROR(L114/L$117,0)</f>
        <v>0</v>
      </c>
      <c r="N114" s="451"/>
      <c r="O114" s="59">
        <f>IFERROR(N114/N$117,0)</f>
        <v>0</v>
      </c>
    </row>
    <row r="115" spans="1:16" s="230" customFormat="1">
      <c r="A115" s="303">
        <f>A114+1</f>
        <v>74</v>
      </c>
      <c r="B115" s="39" t="s">
        <v>331</v>
      </c>
      <c r="C115" s="451"/>
      <c r="D115" s="59">
        <f>IFERROR(C115/C$117,0)</f>
        <v>0</v>
      </c>
      <c r="E115" s="451"/>
      <c r="F115" s="59">
        <f>IFERROR(E115/E$117,0)</f>
        <v>0</v>
      </c>
      <c r="G115" s="451"/>
      <c r="H115" s="59">
        <f>IFERROR(G115/G$117,0)</f>
        <v>0</v>
      </c>
      <c r="I115" s="451"/>
      <c r="J115" s="94">
        <f>IFERROR(I115/I$117,0)</f>
        <v>0</v>
      </c>
      <c r="K115" s="723"/>
      <c r="L115" s="451"/>
      <c r="M115" s="59">
        <f>IFERROR(L115/L$117,0)</f>
        <v>0</v>
      </c>
      <c r="N115" s="451"/>
      <c r="O115" s="59">
        <f>IFERROR(N115/N$117,0)</f>
        <v>0</v>
      </c>
    </row>
    <row r="116" spans="1:16" s="230" customFormat="1">
      <c r="A116" s="303">
        <f>A115+1</f>
        <v>75</v>
      </c>
      <c r="B116" s="513" t="s">
        <v>330</v>
      </c>
      <c r="C116" s="451"/>
      <c r="D116" s="59">
        <f>IFERROR(C116/C$117,0)</f>
        <v>0</v>
      </c>
      <c r="E116" s="451"/>
      <c r="F116" s="59">
        <f>IFERROR(E116/E$117,0)</f>
        <v>0</v>
      </c>
      <c r="G116" s="451"/>
      <c r="H116" s="59">
        <f>IFERROR(G116/G$117,0)</f>
        <v>0</v>
      </c>
      <c r="I116" s="451"/>
      <c r="J116" s="94">
        <f>IFERROR(I116/I$117,0)</f>
        <v>0</v>
      </c>
      <c r="K116" s="723"/>
      <c r="L116" s="451"/>
      <c r="M116" s="59">
        <f>IFERROR(L116/L$117,0)</f>
        <v>0</v>
      </c>
      <c r="N116" s="451"/>
      <c r="O116" s="59">
        <f>IFERROR(N116/N$117,0)</f>
        <v>0</v>
      </c>
    </row>
    <row r="117" spans="1:16" s="230" customFormat="1" ht="15">
      <c r="A117" s="303">
        <f>A116+1</f>
        <v>76</v>
      </c>
      <c r="B117" s="61" t="s">
        <v>329</v>
      </c>
      <c r="C117" s="449">
        <f>SUM(C113:C116)</f>
        <v>0</v>
      </c>
      <c r="D117" s="323">
        <f>IFERROR(C117/C$117,0)</f>
        <v>0</v>
      </c>
      <c r="E117" s="449">
        <f>SUM(E113:E116)</f>
        <v>0</v>
      </c>
      <c r="F117" s="323">
        <f>IFERROR(E117/E$117,0)</f>
        <v>0</v>
      </c>
      <c r="G117" s="449">
        <f>SUM(G113:G116)</f>
        <v>0</v>
      </c>
      <c r="H117" s="323">
        <f>IFERROR(G117/G$117,0)</f>
        <v>0</v>
      </c>
      <c r="I117" s="449">
        <f>SUM(I113:I116)</f>
        <v>0</v>
      </c>
      <c r="J117" s="324">
        <f>IFERROR(I117/I$117,0)</f>
        <v>0</v>
      </c>
      <c r="K117" s="723"/>
      <c r="L117" s="449">
        <f>SUM(L113:L116)</f>
        <v>0</v>
      </c>
      <c r="M117" s="323">
        <f>IFERROR(L117/L$117,0)</f>
        <v>0</v>
      </c>
      <c r="N117" s="449">
        <f>SUM(N113:N116)</f>
        <v>0</v>
      </c>
      <c r="O117" s="323">
        <f>IFERROR(N117/N$117,0)</f>
        <v>0</v>
      </c>
    </row>
    <row r="118" spans="1:16" ht="6.75" customHeight="1">
      <c r="A118" s="112"/>
      <c r="B118" s="62"/>
      <c r="C118" s="56"/>
      <c r="D118" s="322"/>
      <c r="E118" s="63"/>
      <c r="F118" s="63"/>
      <c r="G118" s="63"/>
      <c r="H118" s="322"/>
      <c r="I118" s="63"/>
      <c r="J118" s="63"/>
      <c r="K118" s="723"/>
      <c r="L118" s="63"/>
      <c r="M118" s="63"/>
      <c r="N118" s="63"/>
      <c r="O118" s="63"/>
      <c r="P118" s="321"/>
    </row>
    <row r="119" spans="1:16" s="230" customFormat="1" ht="15">
      <c r="A119" s="303">
        <f>A117+1</f>
        <v>77</v>
      </c>
      <c r="B119" s="718" t="s">
        <v>324</v>
      </c>
      <c r="C119" s="712"/>
      <c r="D119" s="712"/>
      <c r="E119" s="712"/>
      <c r="F119" s="712"/>
      <c r="G119" s="712"/>
      <c r="H119" s="712"/>
      <c r="I119" s="712"/>
      <c r="J119" s="712"/>
      <c r="K119" s="712"/>
      <c r="L119" s="712"/>
      <c r="M119" s="712"/>
      <c r="N119" s="712"/>
      <c r="O119" s="712"/>
    </row>
    <row r="120" spans="1:16" s="230" customFormat="1" ht="15">
      <c r="A120" s="303">
        <f>A119+1</f>
        <v>78</v>
      </c>
      <c r="B120" s="42" t="s">
        <v>328</v>
      </c>
      <c r="C120" s="451"/>
      <c r="D120" s="320"/>
      <c r="E120" s="449">
        <f>+C124</f>
        <v>0</v>
      </c>
      <c r="F120" s="317"/>
      <c r="G120" s="449">
        <f>+E124</f>
        <v>0</v>
      </c>
      <c r="H120" s="317"/>
      <c r="I120" s="449">
        <f>+G124</f>
        <v>0</v>
      </c>
      <c r="J120" s="318"/>
      <c r="K120" s="714"/>
      <c r="L120" s="449">
        <f>+E124</f>
        <v>0</v>
      </c>
      <c r="M120" s="319"/>
      <c r="N120" s="449">
        <f>+L124</f>
        <v>0</v>
      </c>
      <c r="O120" s="319"/>
    </row>
    <row r="121" spans="1:16" s="230" customFormat="1" ht="15">
      <c r="A121" s="303">
        <f>A120+1</f>
        <v>79</v>
      </c>
      <c r="B121" s="40" t="s">
        <v>327</v>
      </c>
      <c r="C121" s="449">
        <f>C117</f>
        <v>0</v>
      </c>
      <c r="D121" s="316"/>
      <c r="E121" s="449">
        <f>E117</f>
        <v>0</v>
      </c>
      <c r="F121" s="317"/>
      <c r="G121" s="449">
        <f>G117</f>
        <v>0</v>
      </c>
      <c r="H121" s="317"/>
      <c r="I121" s="449">
        <f>I117</f>
        <v>0</v>
      </c>
      <c r="J121" s="318"/>
      <c r="K121" s="714"/>
      <c r="L121" s="449">
        <f>L117</f>
        <v>0</v>
      </c>
      <c r="M121" s="317"/>
      <c r="N121" s="449">
        <f>N117</f>
        <v>0</v>
      </c>
      <c r="O121" s="317"/>
    </row>
    <row r="122" spans="1:16" s="230" customFormat="1" ht="28.5">
      <c r="A122" s="303">
        <f>A121+1</f>
        <v>80</v>
      </c>
      <c r="B122" s="64" t="s">
        <v>326</v>
      </c>
      <c r="C122" s="451"/>
      <c r="D122" s="316"/>
      <c r="E122" s="451"/>
      <c r="F122" s="314"/>
      <c r="G122" s="451"/>
      <c r="H122" s="308"/>
      <c r="I122" s="451"/>
      <c r="J122" s="315"/>
      <c r="K122" s="714"/>
      <c r="L122" s="451"/>
      <c r="M122" s="314"/>
      <c r="N122" s="451"/>
      <c r="O122" s="314"/>
    </row>
    <row r="123" spans="1:16" s="230" customFormat="1" ht="28.5">
      <c r="A123" s="303">
        <f>A122+1</f>
        <v>81</v>
      </c>
      <c r="B123" s="60" t="s">
        <v>325</v>
      </c>
      <c r="C123" s="451"/>
      <c r="D123" s="316"/>
      <c r="E123" s="451"/>
      <c r="F123" s="314"/>
      <c r="G123" s="451"/>
      <c r="H123" s="308"/>
      <c r="I123" s="451"/>
      <c r="J123" s="315"/>
      <c r="K123" s="714"/>
      <c r="L123" s="451"/>
      <c r="M123" s="314"/>
      <c r="N123" s="451"/>
      <c r="O123" s="314"/>
    </row>
    <row r="124" spans="1:16" s="230" customFormat="1" ht="15">
      <c r="A124" s="303">
        <f>A123+1</f>
        <v>82</v>
      </c>
      <c r="B124" s="268" t="s">
        <v>324</v>
      </c>
      <c r="C124" s="449">
        <f>SUM(C120:C123)</f>
        <v>0</v>
      </c>
      <c r="D124" s="312"/>
      <c r="E124" s="449">
        <f>SUM(E120:E123)</f>
        <v>0</v>
      </c>
      <c r="F124" s="313"/>
      <c r="G124" s="449">
        <f>SUM(G120:G123)</f>
        <v>0</v>
      </c>
      <c r="H124" s="312"/>
      <c r="I124" s="449">
        <f>SUM(I120:I123)</f>
        <v>0</v>
      </c>
      <c r="J124" s="311"/>
      <c r="K124" s="714"/>
      <c r="L124" s="449">
        <f>SUM(L120:L123)</f>
        <v>0</v>
      </c>
      <c r="M124" s="310"/>
      <c r="N124" s="449">
        <f>SUM(N120:N123)</f>
        <v>0</v>
      </c>
      <c r="O124" s="310"/>
    </row>
    <row r="125" spans="1:16" ht="6.75" customHeight="1">
      <c r="A125" s="112"/>
      <c r="B125" s="65"/>
      <c r="C125" s="66"/>
      <c r="D125" s="66"/>
      <c r="E125" s="66"/>
      <c r="F125" s="66"/>
      <c r="G125" s="66"/>
      <c r="H125" s="66"/>
      <c r="I125" s="66"/>
      <c r="J125" s="66"/>
      <c r="K125" s="714"/>
      <c r="M125" s="66"/>
      <c r="O125" s="66"/>
    </row>
    <row r="126" spans="1:16" s="230" customFormat="1" ht="45.75" customHeight="1">
      <c r="A126" s="303">
        <f>A124+1</f>
        <v>83</v>
      </c>
      <c r="B126" s="712" t="s">
        <v>323</v>
      </c>
      <c r="C126" s="712"/>
      <c r="D126" s="712"/>
      <c r="E126" s="712"/>
      <c r="F126" s="712"/>
      <c r="G126" s="712"/>
      <c r="H126" s="712"/>
      <c r="I126" s="712"/>
      <c r="J126" s="712"/>
      <c r="K126" s="712"/>
      <c r="L126" s="712"/>
      <c r="M126" s="712"/>
      <c r="N126" s="712"/>
      <c r="O126" s="712"/>
    </row>
    <row r="127" spans="1:16" s="230" customFormat="1">
      <c r="A127" s="303">
        <f>A126+1</f>
        <v>84</v>
      </c>
      <c r="B127" s="67" t="s">
        <v>305</v>
      </c>
      <c r="C127" s="451"/>
      <c r="D127" s="308"/>
      <c r="E127" s="451"/>
      <c r="F127" s="308"/>
      <c r="G127" s="68"/>
      <c r="H127" s="308"/>
      <c r="I127" s="68"/>
      <c r="J127" s="309"/>
      <c r="K127" s="715"/>
      <c r="L127" s="451"/>
      <c r="M127" s="308"/>
      <c r="N127" s="451"/>
      <c r="O127" s="308"/>
    </row>
    <row r="128" spans="1:16" s="230" customFormat="1" ht="15">
      <c r="A128" s="303">
        <f>A127+1</f>
        <v>85</v>
      </c>
      <c r="B128" s="69" t="s">
        <v>303</v>
      </c>
      <c r="C128" s="451"/>
      <c r="D128" s="308"/>
      <c r="E128" s="451"/>
      <c r="F128" s="308"/>
      <c r="G128" s="68"/>
      <c r="H128" s="308"/>
      <c r="I128" s="68"/>
      <c r="J128" s="309"/>
      <c r="K128" s="715"/>
      <c r="L128" s="451"/>
      <c r="M128" s="308"/>
      <c r="N128" s="451"/>
      <c r="O128" s="308"/>
    </row>
    <row r="129" spans="1:15" s="230" customFormat="1">
      <c r="A129" s="303">
        <f>A128+1</f>
        <v>86</v>
      </c>
      <c r="B129" s="67" t="s">
        <v>301</v>
      </c>
      <c r="C129" s="451"/>
      <c r="D129" s="308"/>
      <c r="E129" s="451"/>
      <c r="F129" s="308"/>
      <c r="G129" s="68"/>
      <c r="H129" s="308"/>
      <c r="I129" s="68"/>
      <c r="J129" s="309"/>
      <c r="K129" s="715"/>
      <c r="L129" s="451"/>
      <c r="M129" s="308"/>
      <c r="N129" s="451"/>
      <c r="O129" s="308"/>
    </row>
    <row r="130" spans="1:15" s="230" customFormat="1" ht="15">
      <c r="A130" s="303">
        <f>A129+1</f>
        <v>87</v>
      </c>
      <c r="B130" s="70" t="s">
        <v>299</v>
      </c>
      <c r="C130" s="451"/>
      <c r="D130" s="308"/>
      <c r="E130" s="451"/>
      <c r="F130" s="308"/>
      <c r="G130" s="68"/>
      <c r="H130" s="308"/>
      <c r="I130" s="68"/>
      <c r="J130" s="309"/>
      <c r="K130" s="715"/>
      <c r="L130" s="451"/>
      <c r="M130" s="308"/>
      <c r="N130" s="451"/>
      <c r="O130" s="308"/>
    </row>
    <row r="131" spans="1:15" s="230" customFormat="1" ht="15">
      <c r="A131" s="303">
        <f>A130+1</f>
        <v>88</v>
      </c>
      <c r="B131" s="69" t="s">
        <v>297</v>
      </c>
      <c r="C131" s="451"/>
      <c r="D131" s="306"/>
      <c r="E131" s="451"/>
      <c r="F131" s="306"/>
      <c r="G131" s="68"/>
      <c r="H131" s="306"/>
      <c r="I131" s="68"/>
      <c r="J131" s="307"/>
      <c r="K131" s="715"/>
      <c r="L131" s="451"/>
      <c r="M131" s="306"/>
      <c r="N131" s="451"/>
      <c r="O131" s="306"/>
    </row>
    <row r="132" spans="1:15" ht="6.75" customHeight="1">
      <c r="A132" s="112"/>
      <c r="B132" s="71"/>
      <c r="J132" s="66"/>
      <c r="K132" s="715"/>
      <c r="M132" s="66"/>
      <c r="O132" s="66"/>
    </row>
    <row r="133" spans="1:15" s="230" customFormat="1" ht="15">
      <c r="A133" s="303">
        <f>A131+1</f>
        <v>89</v>
      </c>
      <c r="B133" s="72" t="s">
        <v>322</v>
      </c>
      <c r="C133" s="451"/>
      <c r="D133" s="68"/>
      <c r="E133" s="451"/>
      <c r="F133" s="68"/>
      <c r="G133" s="68"/>
      <c r="H133" s="68"/>
      <c r="I133" s="68"/>
      <c r="J133" s="305"/>
      <c r="K133" s="715"/>
      <c r="L133" s="451"/>
      <c r="M133" s="68"/>
      <c r="N133" s="451"/>
      <c r="O133" s="68"/>
    </row>
    <row r="134" spans="1:15" ht="6.75" customHeight="1">
      <c r="A134" s="112"/>
      <c r="B134" s="73"/>
      <c r="J134" s="66"/>
      <c r="K134" s="715"/>
      <c r="M134" s="66"/>
      <c r="O134" s="66"/>
    </row>
    <row r="135" spans="1:15" s="230" customFormat="1" ht="15">
      <c r="A135" s="112"/>
      <c r="B135" s="716" t="s">
        <v>321</v>
      </c>
      <c r="C135" s="717"/>
      <c r="D135" s="717"/>
      <c r="E135" s="717"/>
      <c r="F135" s="717"/>
      <c r="G135" s="717"/>
      <c r="H135" s="717"/>
      <c r="I135" s="717"/>
      <c r="J135" s="717"/>
      <c r="K135" s="717"/>
      <c r="L135" s="717"/>
      <c r="M135" s="717"/>
      <c r="N135" s="717"/>
      <c r="O135" s="718"/>
    </row>
    <row r="136" spans="1:15" s="230" customFormat="1">
      <c r="A136" s="303">
        <f>A133+1</f>
        <v>90</v>
      </c>
      <c r="B136" s="512" t="s">
        <v>320</v>
      </c>
      <c r="C136" s="698"/>
      <c r="D136" s="699"/>
      <c r="E136" s="698"/>
      <c r="F136" s="699"/>
      <c r="G136" s="698"/>
      <c r="H136" s="699"/>
      <c r="I136" s="698"/>
      <c r="J136" s="699"/>
      <c r="K136" s="714"/>
      <c r="L136" s="698"/>
      <c r="M136" s="699"/>
      <c r="N136" s="698"/>
      <c r="O136" s="699"/>
    </row>
    <row r="137" spans="1:15" s="230" customFormat="1">
      <c r="A137" s="303">
        <f>A136+1</f>
        <v>91</v>
      </c>
      <c r="B137" s="512" t="s">
        <v>319</v>
      </c>
      <c r="C137" s="698"/>
      <c r="D137" s="699"/>
      <c r="E137" s="698"/>
      <c r="F137" s="699"/>
      <c r="G137" s="698"/>
      <c r="H137" s="699"/>
      <c r="I137" s="698"/>
      <c r="J137" s="699"/>
      <c r="K137" s="714"/>
      <c r="L137" s="698"/>
      <c r="M137" s="699"/>
      <c r="N137" s="698"/>
      <c r="O137" s="699"/>
    </row>
    <row r="138" spans="1:15" s="230" customFormat="1">
      <c r="A138" s="303">
        <f>A137+1</f>
        <v>92</v>
      </c>
      <c r="B138" s="512" t="s">
        <v>318</v>
      </c>
      <c r="C138" s="698"/>
      <c r="D138" s="699"/>
      <c r="E138" s="698"/>
      <c r="F138" s="699"/>
      <c r="G138" s="698"/>
      <c r="H138" s="699"/>
      <c r="I138" s="698"/>
      <c r="J138" s="699"/>
      <c r="K138" s="714"/>
      <c r="L138" s="698"/>
      <c r="M138" s="699"/>
      <c r="N138" s="698"/>
      <c r="O138" s="699"/>
    </row>
    <row r="139" spans="1:15" s="230" customFormat="1">
      <c r="A139" s="303">
        <f>A138+1</f>
        <v>93</v>
      </c>
      <c r="B139" s="512" t="s">
        <v>317</v>
      </c>
      <c r="C139" s="698"/>
      <c r="D139" s="699"/>
      <c r="E139" s="698"/>
      <c r="F139" s="699"/>
      <c r="G139" s="698"/>
      <c r="H139" s="699"/>
      <c r="I139" s="698"/>
      <c r="J139" s="699"/>
      <c r="K139" s="714"/>
      <c r="L139" s="698"/>
      <c r="M139" s="699"/>
      <c r="N139" s="698"/>
      <c r="O139" s="699"/>
    </row>
    <row r="140" spans="1:15" s="230" customFormat="1">
      <c r="A140" s="303">
        <f>A139+1</f>
        <v>94</v>
      </c>
      <c r="B140" s="512" t="s">
        <v>316</v>
      </c>
      <c r="C140" s="698"/>
      <c r="D140" s="699"/>
      <c r="E140" s="698"/>
      <c r="F140" s="699"/>
      <c r="G140" s="698"/>
      <c r="H140" s="699"/>
      <c r="I140" s="698"/>
      <c r="J140" s="699"/>
      <c r="K140" s="714"/>
      <c r="L140" s="698"/>
      <c r="M140" s="699"/>
      <c r="N140" s="698"/>
      <c r="O140" s="699"/>
    </row>
    <row r="141" spans="1:15" ht="6.75" customHeight="1"/>
    <row r="142" spans="1:15" s="230" customFormat="1" ht="15">
      <c r="A142" s="112"/>
      <c r="B142" s="712" t="s">
        <v>2</v>
      </c>
      <c r="C142" s="712"/>
      <c r="D142" s="712"/>
      <c r="E142" s="712"/>
      <c r="F142" s="712"/>
      <c r="G142" s="712"/>
      <c r="H142" s="712"/>
      <c r="I142" s="712"/>
      <c r="J142" s="712"/>
      <c r="K142" s="304"/>
      <c r="L142" s="34"/>
      <c r="M142" s="66"/>
      <c r="N142" s="34"/>
      <c r="O142" s="66"/>
    </row>
    <row r="143" spans="1:15" s="230" customFormat="1" ht="14.25" customHeight="1">
      <c r="A143" s="303" t="s">
        <v>3</v>
      </c>
      <c r="B143" s="713" t="s">
        <v>315</v>
      </c>
      <c r="C143" s="713"/>
      <c r="D143" s="713"/>
      <c r="E143" s="713"/>
      <c r="F143" s="713"/>
      <c r="G143" s="713"/>
      <c r="H143" s="713"/>
      <c r="I143" s="713"/>
      <c r="J143" s="713"/>
      <c r="K143" s="302"/>
      <c r="L143" s="74"/>
      <c r="M143" s="74"/>
      <c r="N143" s="74"/>
      <c r="O143" s="74"/>
    </row>
    <row r="144" spans="1:15" s="230" customFormat="1" ht="33" customHeight="1">
      <c r="A144" s="301">
        <f>A48</f>
        <v>14</v>
      </c>
      <c r="B144" s="64" t="s">
        <v>90</v>
      </c>
      <c r="C144" s="706" t="s">
        <v>314</v>
      </c>
      <c r="D144" s="707"/>
      <c r="E144" s="707"/>
      <c r="F144" s="707"/>
      <c r="G144" s="707"/>
      <c r="H144" s="707"/>
      <c r="I144" s="707"/>
      <c r="J144" s="708"/>
      <c r="K144" s="150"/>
      <c r="L144" s="150"/>
      <c r="M144" s="150"/>
      <c r="N144" s="150"/>
      <c r="O144" s="150"/>
    </row>
    <row r="145" spans="1:15" s="230" customFormat="1" ht="76.5" customHeight="1">
      <c r="A145" s="301">
        <f>A50</f>
        <v>16</v>
      </c>
      <c r="B145" s="64" t="s">
        <v>88</v>
      </c>
      <c r="C145" s="706" t="s">
        <v>313</v>
      </c>
      <c r="D145" s="707"/>
      <c r="E145" s="707"/>
      <c r="F145" s="707"/>
      <c r="G145" s="707"/>
      <c r="H145" s="707"/>
      <c r="I145" s="707"/>
      <c r="J145" s="708"/>
      <c r="K145" s="150"/>
      <c r="L145" s="150"/>
      <c r="M145" s="150"/>
      <c r="N145" s="150"/>
      <c r="O145" s="150"/>
    </row>
    <row r="146" spans="1:15" s="230" customFormat="1" ht="30.75" customHeight="1">
      <c r="A146" s="301">
        <f>A61</f>
        <v>26</v>
      </c>
      <c r="B146" s="156" t="s">
        <v>77</v>
      </c>
      <c r="C146" s="706" t="s">
        <v>312</v>
      </c>
      <c r="D146" s="707"/>
      <c r="E146" s="707"/>
      <c r="F146" s="707"/>
      <c r="G146" s="707"/>
      <c r="H146" s="707"/>
      <c r="I146" s="707"/>
      <c r="J146" s="708"/>
      <c r="K146" s="150"/>
      <c r="L146" s="150"/>
      <c r="M146" s="150"/>
      <c r="N146" s="150"/>
      <c r="O146" s="150"/>
    </row>
    <row r="147" spans="1:15" s="230" customFormat="1" ht="28.5" customHeight="1">
      <c r="A147" s="301">
        <f>A114</f>
        <v>73</v>
      </c>
      <c r="B147" s="64" t="s">
        <v>311</v>
      </c>
      <c r="C147" s="706" t="s">
        <v>310</v>
      </c>
      <c r="D147" s="707"/>
      <c r="E147" s="707"/>
      <c r="F147" s="707"/>
      <c r="G147" s="707"/>
      <c r="H147" s="707"/>
      <c r="I147" s="707"/>
      <c r="J147" s="708"/>
      <c r="K147" s="150"/>
      <c r="L147" s="150"/>
      <c r="M147" s="150"/>
      <c r="N147" s="150"/>
      <c r="O147" s="150"/>
    </row>
    <row r="148" spans="1:15" s="230" customFormat="1" ht="28.5" customHeight="1">
      <c r="A148" s="301">
        <f>A123</f>
        <v>81</v>
      </c>
      <c r="B148" s="64" t="s">
        <v>309</v>
      </c>
      <c r="C148" s="706" t="s">
        <v>308</v>
      </c>
      <c r="D148" s="707"/>
      <c r="E148" s="707"/>
      <c r="F148" s="707"/>
      <c r="G148" s="707"/>
      <c r="H148" s="707"/>
      <c r="I148" s="707"/>
      <c r="J148" s="708"/>
      <c r="K148" s="150"/>
      <c r="L148" s="150"/>
      <c r="M148" s="150"/>
      <c r="N148" s="150"/>
      <c r="O148" s="150"/>
    </row>
    <row r="149" spans="1:15" s="230" customFormat="1" ht="63" customHeight="1">
      <c r="A149" s="300">
        <f t="shared" ref="A149:A154" si="33">A126</f>
        <v>83</v>
      </c>
      <c r="B149" s="155" t="s">
        <v>307</v>
      </c>
      <c r="C149" s="700" t="s">
        <v>306</v>
      </c>
      <c r="D149" s="701"/>
      <c r="E149" s="701"/>
      <c r="F149" s="701"/>
      <c r="G149" s="701"/>
      <c r="H149" s="701"/>
      <c r="I149" s="701"/>
      <c r="J149" s="702"/>
      <c r="K149" s="75"/>
      <c r="L149" s="75"/>
      <c r="M149" s="75"/>
      <c r="N149" s="75"/>
      <c r="O149" s="75"/>
    </row>
    <row r="150" spans="1:15" s="230" customFormat="1" ht="65.25" customHeight="1">
      <c r="A150" s="300">
        <f t="shared" si="33"/>
        <v>84</v>
      </c>
      <c r="B150" s="155" t="s">
        <v>305</v>
      </c>
      <c r="C150" s="709" t="s">
        <v>304</v>
      </c>
      <c r="D150" s="710"/>
      <c r="E150" s="710"/>
      <c r="F150" s="710"/>
      <c r="G150" s="710"/>
      <c r="H150" s="710"/>
      <c r="I150" s="710"/>
      <c r="J150" s="711"/>
      <c r="K150" s="76"/>
      <c r="L150" s="76"/>
      <c r="M150" s="76"/>
      <c r="N150" s="76"/>
      <c r="O150" s="76"/>
    </row>
    <row r="151" spans="1:15" s="230" customFormat="1" ht="33" customHeight="1">
      <c r="A151" s="300">
        <f t="shared" si="33"/>
        <v>85</v>
      </c>
      <c r="B151" s="155" t="s">
        <v>303</v>
      </c>
      <c r="C151" s="700" t="s">
        <v>302</v>
      </c>
      <c r="D151" s="701"/>
      <c r="E151" s="701"/>
      <c r="F151" s="701"/>
      <c r="G151" s="701"/>
      <c r="H151" s="701"/>
      <c r="I151" s="701"/>
      <c r="J151" s="702"/>
      <c r="K151" s="75"/>
      <c r="L151" s="75"/>
      <c r="M151" s="75"/>
      <c r="N151" s="75"/>
      <c r="O151" s="75"/>
    </row>
    <row r="152" spans="1:15" s="230" customFormat="1" ht="45.75" customHeight="1">
      <c r="A152" s="300">
        <f t="shared" si="33"/>
        <v>86</v>
      </c>
      <c r="B152" s="155" t="s">
        <v>301</v>
      </c>
      <c r="C152" s="709" t="s">
        <v>300</v>
      </c>
      <c r="D152" s="710"/>
      <c r="E152" s="710"/>
      <c r="F152" s="710"/>
      <c r="G152" s="710"/>
      <c r="H152" s="710"/>
      <c r="I152" s="710"/>
      <c r="J152" s="711"/>
      <c r="K152" s="76"/>
      <c r="L152" s="76"/>
      <c r="M152" s="76"/>
      <c r="N152" s="76"/>
      <c r="O152" s="76"/>
    </row>
    <row r="153" spans="1:15" s="230" customFormat="1" ht="29.25" customHeight="1">
      <c r="A153" s="300">
        <f t="shared" si="33"/>
        <v>87</v>
      </c>
      <c r="B153" s="155" t="s">
        <v>299</v>
      </c>
      <c r="C153" s="700" t="s">
        <v>298</v>
      </c>
      <c r="D153" s="701"/>
      <c r="E153" s="701"/>
      <c r="F153" s="701"/>
      <c r="G153" s="701"/>
      <c r="H153" s="701"/>
      <c r="I153" s="701"/>
      <c r="J153" s="702"/>
      <c r="K153" s="75"/>
      <c r="L153" s="75"/>
      <c r="M153" s="75"/>
      <c r="N153" s="75"/>
      <c r="O153" s="75"/>
    </row>
    <row r="154" spans="1:15" s="230" customFormat="1" ht="29.25" customHeight="1">
      <c r="A154" s="300">
        <f t="shared" si="33"/>
        <v>88</v>
      </c>
      <c r="B154" s="155" t="s">
        <v>297</v>
      </c>
      <c r="C154" s="700" t="s">
        <v>296</v>
      </c>
      <c r="D154" s="701"/>
      <c r="E154" s="701"/>
      <c r="F154" s="701"/>
      <c r="G154" s="701"/>
      <c r="H154" s="701"/>
      <c r="I154" s="701"/>
      <c r="J154" s="702"/>
      <c r="K154" s="75"/>
      <c r="L154" s="75"/>
      <c r="M154" s="75"/>
      <c r="N154" s="75"/>
      <c r="O154" s="75"/>
    </row>
    <row r="155" spans="1:15" s="230" customFormat="1" ht="15" customHeight="1">
      <c r="A155" s="300"/>
      <c r="B155" s="77" t="s">
        <v>295</v>
      </c>
      <c r="C155" s="703" t="s">
        <v>294</v>
      </c>
      <c r="D155" s="704"/>
      <c r="E155" s="704"/>
      <c r="F155" s="704"/>
      <c r="G155" s="704"/>
      <c r="H155" s="704"/>
      <c r="I155" s="704"/>
      <c r="J155" s="705"/>
      <c r="K155" s="78"/>
      <c r="L155" s="78"/>
      <c r="M155" s="78"/>
      <c r="N155" s="78"/>
      <c r="O155" s="78"/>
    </row>
    <row r="156" spans="1:15" s="230" customFormat="1" ht="29.25" customHeight="1">
      <c r="A156" s="300">
        <f>A133</f>
        <v>89</v>
      </c>
      <c r="B156" s="155" t="s">
        <v>293</v>
      </c>
      <c r="C156" s="700" t="s">
        <v>292</v>
      </c>
      <c r="D156" s="701"/>
      <c r="E156" s="701"/>
      <c r="F156" s="701"/>
      <c r="G156" s="701"/>
      <c r="H156" s="701"/>
      <c r="I156" s="701"/>
      <c r="J156" s="702"/>
      <c r="K156" s="75"/>
      <c r="L156" s="75"/>
      <c r="M156" s="75"/>
      <c r="N156" s="75"/>
      <c r="O156" s="75"/>
    </row>
    <row r="165" spans="3:14">
      <c r="C165" s="159"/>
      <c r="D165" s="159"/>
      <c r="E165" s="159"/>
      <c r="F165" s="159"/>
      <c r="G165" s="159"/>
      <c r="H165" s="159"/>
      <c r="I165" s="159"/>
      <c r="L165" s="159"/>
      <c r="N165" s="159"/>
    </row>
    <row r="166" spans="3:14">
      <c r="C166" s="159"/>
      <c r="D166" s="159"/>
      <c r="E166" s="159"/>
      <c r="F166" s="159"/>
      <c r="G166" s="159"/>
      <c r="H166" s="159"/>
      <c r="I166" s="159"/>
      <c r="L166" s="159"/>
      <c r="N166" s="159"/>
    </row>
  </sheetData>
  <sheetProtection password="C54C" sheet="1" objects="1" scenarios="1" formatRows="0"/>
  <mergeCells count="114">
    <mergeCell ref="B2:O2"/>
    <mergeCell ref="C8:D8"/>
    <mergeCell ref="E8:F8"/>
    <mergeCell ref="G8:H8"/>
    <mergeCell ref="I8:J8"/>
    <mergeCell ref="L8:M8"/>
    <mergeCell ref="N8:O8"/>
    <mergeCell ref="C7:D7"/>
    <mergeCell ref="E7:F7"/>
    <mergeCell ref="C5:D6"/>
    <mergeCell ref="B4:K4"/>
    <mergeCell ref="L4:O4"/>
    <mergeCell ref="B8:B10"/>
    <mergeCell ref="N5:O6"/>
    <mergeCell ref="N7:O7"/>
    <mergeCell ref="N9:O9"/>
    <mergeCell ref="C10:D10"/>
    <mergeCell ref="E10:F10"/>
    <mergeCell ref="G10:H10"/>
    <mergeCell ref="I10:J10"/>
    <mergeCell ref="L10:M10"/>
    <mergeCell ref="N10:O10"/>
    <mergeCell ref="C9:D9"/>
    <mergeCell ref="E9:F9"/>
    <mergeCell ref="G9:H9"/>
    <mergeCell ref="I9:J9"/>
    <mergeCell ref="L9:M9"/>
    <mergeCell ref="G7:H7"/>
    <mergeCell ref="I7:J7"/>
    <mergeCell ref="L7:M7"/>
    <mergeCell ref="E5:F6"/>
    <mergeCell ref="G5:H6"/>
    <mergeCell ref="I5:J6"/>
    <mergeCell ref="L5:M6"/>
    <mergeCell ref="B11:O11"/>
    <mergeCell ref="K12:K17"/>
    <mergeCell ref="B18:O18"/>
    <mergeCell ref="K19:K22"/>
    <mergeCell ref="B66:O66"/>
    <mergeCell ref="B67:O67"/>
    <mergeCell ref="B23:O23"/>
    <mergeCell ref="K24:K30"/>
    <mergeCell ref="B31:O31"/>
    <mergeCell ref="B32:O32"/>
    <mergeCell ref="B33:O33"/>
    <mergeCell ref="B34:O34"/>
    <mergeCell ref="K35:K41"/>
    <mergeCell ref="B42:O42"/>
    <mergeCell ref="K43:K48"/>
    <mergeCell ref="B49:O49"/>
    <mergeCell ref="K50:K64"/>
    <mergeCell ref="B65:O65"/>
    <mergeCell ref="K83:K90"/>
    <mergeCell ref="B91:O91"/>
    <mergeCell ref="K92:K95"/>
    <mergeCell ref="N140:O140"/>
    <mergeCell ref="L138:M138"/>
    <mergeCell ref="B126:O126"/>
    <mergeCell ref="K127:K134"/>
    <mergeCell ref="B135:O135"/>
    <mergeCell ref="K68:K72"/>
    <mergeCell ref="B73:O73"/>
    <mergeCell ref="K74:K81"/>
    <mergeCell ref="B82:O82"/>
    <mergeCell ref="B96:O96"/>
    <mergeCell ref="K97:K111"/>
    <mergeCell ref="B112:O112"/>
    <mergeCell ref="K113:K118"/>
    <mergeCell ref="B119:O119"/>
    <mergeCell ref="K120:K125"/>
    <mergeCell ref="N136:O136"/>
    <mergeCell ref="C137:D137"/>
    <mergeCell ref="E137:F137"/>
    <mergeCell ref="G137:H137"/>
    <mergeCell ref="I137:J137"/>
    <mergeCell ref="L137:M137"/>
    <mergeCell ref="N137:O137"/>
    <mergeCell ref="C136:D136"/>
    <mergeCell ref="E136:F136"/>
    <mergeCell ref="G136:H136"/>
    <mergeCell ref="I136:J136"/>
    <mergeCell ref="K136:K140"/>
    <mergeCell ref="L136:M136"/>
    <mergeCell ref="C138:D138"/>
    <mergeCell ref="E138:F138"/>
    <mergeCell ref="G138:H138"/>
    <mergeCell ref="I138:J138"/>
    <mergeCell ref="L140:M140"/>
    <mergeCell ref="E140:F140"/>
    <mergeCell ref="G140:H140"/>
    <mergeCell ref="N138:O138"/>
    <mergeCell ref="C139:D139"/>
    <mergeCell ref="I140:J140"/>
    <mergeCell ref="C154:J154"/>
    <mergeCell ref="C155:J155"/>
    <mergeCell ref="C156:J156"/>
    <mergeCell ref="C148:J148"/>
    <mergeCell ref="C149:J149"/>
    <mergeCell ref="C150:J150"/>
    <mergeCell ref="C151:J151"/>
    <mergeCell ref="C152:J152"/>
    <mergeCell ref="C153:J153"/>
    <mergeCell ref="B142:J142"/>
    <mergeCell ref="B143:J143"/>
    <mergeCell ref="C144:J144"/>
    <mergeCell ref="C145:J145"/>
    <mergeCell ref="C146:J146"/>
    <mergeCell ref="C147:J147"/>
    <mergeCell ref="E139:F139"/>
    <mergeCell ref="G139:H139"/>
    <mergeCell ref="I139:J139"/>
    <mergeCell ref="L139:M139"/>
    <mergeCell ref="N139:O139"/>
    <mergeCell ref="C140:D140"/>
  </mergeCells>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rowBreaks count="1" manualBreakCount="1">
    <brk id="1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pageSetUpPr fitToPage="1"/>
  </sheetPr>
  <dimension ref="A1:P167"/>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3.7109375" style="112" customWidth="1"/>
    <col min="2" max="2" width="64.85546875" style="98" bestFit="1" customWidth="1"/>
    <col min="3" max="3" width="18.42578125" style="34" customWidth="1"/>
    <col min="4" max="4" width="6" style="34" customWidth="1"/>
    <col min="5" max="5" width="18.42578125" style="34" customWidth="1"/>
    <col min="6" max="6" width="6" style="34" customWidth="1"/>
    <col min="7" max="7" width="18.42578125" style="34" customWidth="1"/>
    <col min="8" max="8" width="6" style="34" customWidth="1"/>
    <col min="9" max="9" width="18.42578125" style="34" customWidth="1"/>
    <col min="10" max="10" width="6" style="66" customWidth="1"/>
    <col min="11" max="11" width="3.140625" style="101" customWidth="1"/>
    <col min="12" max="12" width="18.42578125" style="34" customWidth="1"/>
    <col min="13" max="13" width="6" style="66" customWidth="1"/>
    <col min="14" max="14" width="18.42578125" style="34" customWidth="1"/>
    <col min="15" max="15" width="6" style="66" customWidth="1"/>
    <col min="16" max="16" width="9.140625" style="159" customWidth="1"/>
    <col min="17" max="16384" width="9.140625" style="159"/>
  </cols>
  <sheetData>
    <row r="1" spans="1:16">
      <c r="B1" s="8" t="s">
        <v>469</v>
      </c>
      <c r="C1" s="501"/>
    </row>
    <row r="2" spans="1:16" s="230" customFormat="1" ht="18.75" customHeight="1">
      <c r="A2" s="112"/>
      <c r="B2" s="774" t="s">
        <v>468</v>
      </c>
      <c r="C2" s="774"/>
      <c r="D2" s="774"/>
      <c r="E2" s="774"/>
      <c r="F2" s="774"/>
      <c r="G2" s="774"/>
      <c r="H2" s="774"/>
      <c r="I2" s="774"/>
      <c r="J2" s="774"/>
      <c r="K2" s="774"/>
      <c r="L2" s="774"/>
      <c r="M2" s="774"/>
      <c r="N2" s="774"/>
      <c r="O2" s="774"/>
    </row>
    <row r="3" spans="1:16" ht="6.75" customHeight="1">
      <c r="B3" s="159"/>
      <c r="J3" s="159"/>
      <c r="K3" s="299"/>
      <c r="M3" s="159"/>
      <c r="O3" s="159"/>
    </row>
    <row r="4" spans="1:16" ht="15" customHeight="1">
      <c r="A4" s="159"/>
      <c r="B4" s="750"/>
      <c r="C4" s="750"/>
      <c r="D4" s="750"/>
      <c r="E4" s="750"/>
      <c r="F4" s="750"/>
      <c r="G4" s="750"/>
      <c r="H4" s="750"/>
      <c r="I4" s="750"/>
      <c r="J4" s="750"/>
      <c r="K4" s="750"/>
      <c r="L4" s="751" t="s">
        <v>289</v>
      </c>
      <c r="M4" s="751"/>
      <c r="N4" s="751"/>
      <c r="O4" s="751"/>
    </row>
    <row r="5" spans="1:16" s="230" customFormat="1" ht="15">
      <c r="A5" s="159"/>
      <c r="B5" s="510" t="s">
        <v>282</v>
      </c>
      <c r="C5" s="737" t="s">
        <v>288</v>
      </c>
      <c r="D5" s="738"/>
      <c r="E5" s="737" t="s">
        <v>287</v>
      </c>
      <c r="F5" s="738"/>
      <c r="G5" s="737" t="s">
        <v>286</v>
      </c>
      <c r="H5" s="738"/>
      <c r="I5" s="737" t="s">
        <v>285</v>
      </c>
      <c r="J5" s="738"/>
      <c r="K5" s="438"/>
      <c r="L5" s="741" t="s">
        <v>284</v>
      </c>
      <c r="M5" s="742"/>
      <c r="N5" s="741" t="s">
        <v>283</v>
      </c>
      <c r="O5" s="742"/>
    </row>
    <row r="6" spans="1:16" s="230" customFormat="1" ht="43.5" customHeight="1">
      <c r="A6" s="159"/>
      <c r="B6" s="520" t="s">
        <v>418</v>
      </c>
      <c r="C6" s="739"/>
      <c r="D6" s="740"/>
      <c r="E6" s="739"/>
      <c r="F6" s="740"/>
      <c r="G6" s="739"/>
      <c r="H6" s="740"/>
      <c r="I6" s="739"/>
      <c r="J6" s="740"/>
      <c r="K6" s="437"/>
      <c r="L6" s="743"/>
      <c r="M6" s="744"/>
      <c r="N6" s="743"/>
      <c r="O6" s="744"/>
      <c r="P6" s="233"/>
    </row>
    <row r="7" spans="1:16" s="230" customFormat="1" ht="15" customHeight="1">
      <c r="A7" s="387"/>
      <c r="B7" s="519"/>
      <c r="C7" s="735" t="s">
        <v>188</v>
      </c>
      <c r="D7" s="736"/>
      <c r="E7" s="735" t="s">
        <v>188</v>
      </c>
      <c r="F7" s="736"/>
      <c r="G7" s="735" t="s">
        <v>188</v>
      </c>
      <c r="H7" s="736"/>
      <c r="I7" s="735" t="s">
        <v>188</v>
      </c>
      <c r="J7" s="736"/>
      <c r="K7" s="437"/>
      <c r="L7" s="733" t="s">
        <v>188</v>
      </c>
      <c r="M7" s="734"/>
      <c r="N7" s="733" t="s">
        <v>188</v>
      </c>
      <c r="O7" s="734"/>
    </row>
    <row r="8" spans="1:16" s="230" customFormat="1" ht="15" customHeight="1">
      <c r="A8" s="387"/>
      <c r="B8" s="752" t="s">
        <v>417</v>
      </c>
      <c r="C8" s="746" t="s">
        <v>282</v>
      </c>
      <c r="D8" s="747"/>
      <c r="E8" s="746" t="s">
        <v>282</v>
      </c>
      <c r="F8" s="747"/>
      <c r="G8" s="746" t="s">
        <v>282</v>
      </c>
      <c r="H8" s="747"/>
      <c r="I8" s="746" t="s">
        <v>282</v>
      </c>
      <c r="J8" s="747"/>
      <c r="K8" s="437"/>
      <c r="L8" s="748" t="s">
        <v>282</v>
      </c>
      <c r="M8" s="749"/>
      <c r="N8" s="748" t="s">
        <v>282</v>
      </c>
      <c r="O8" s="749"/>
    </row>
    <row r="9" spans="1:16" s="230" customFormat="1" ht="15" customHeight="1">
      <c r="A9" s="387"/>
      <c r="B9" s="752"/>
      <c r="C9" s="731" t="s">
        <v>187</v>
      </c>
      <c r="D9" s="732"/>
      <c r="E9" s="731" t="s">
        <v>187</v>
      </c>
      <c r="F9" s="732"/>
      <c r="G9" s="731" t="s">
        <v>187</v>
      </c>
      <c r="H9" s="732"/>
      <c r="I9" s="731" t="s">
        <v>187</v>
      </c>
      <c r="J9" s="732"/>
      <c r="K9" s="437"/>
      <c r="L9" s="733" t="s">
        <v>187</v>
      </c>
      <c r="M9" s="734"/>
      <c r="N9" s="733" t="s">
        <v>187</v>
      </c>
      <c r="O9" s="734"/>
    </row>
    <row r="10" spans="1:16" s="230" customFormat="1" ht="15" customHeight="1">
      <c r="A10" s="387"/>
      <c r="B10" s="752"/>
      <c r="C10" s="753" t="s">
        <v>282</v>
      </c>
      <c r="D10" s="754"/>
      <c r="E10" s="753" t="s">
        <v>282</v>
      </c>
      <c r="F10" s="754"/>
      <c r="G10" s="753" t="s">
        <v>282</v>
      </c>
      <c r="H10" s="754"/>
      <c r="I10" s="753" t="s">
        <v>282</v>
      </c>
      <c r="J10" s="754"/>
      <c r="K10" s="437"/>
      <c r="L10" s="755" t="s">
        <v>282</v>
      </c>
      <c r="M10" s="756"/>
      <c r="N10" s="757" t="s">
        <v>282</v>
      </c>
      <c r="O10" s="758"/>
    </row>
    <row r="11" spans="1:16" s="230" customFormat="1" ht="15.75" customHeight="1">
      <c r="A11" s="159"/>
      <c r="B11" s="722" t="s">
        <v>467</v>
      </c>
      <c r="C11" s="722"/>
      <c r="D11" s="722"/>
      <c r="E11" s="722"/>
      <c r="F11" s="722"/>
      <c r="G11" s="722"/>
      <c r="H11" s="722"/>
      <c r="I11" s="722"/>
      <c r="J11" s="722"/>
      <c r="K11" s="771"/>
      <c r="L11" s="722"/>
      <c r="M11" s="722"/>
      <c r="N11" s="722"/>
      <c r="O11" s="722"/>
    </row>
    <row r="12" spans="1:16" s="230" customFormat="1" ht="15">
      <c r="A12" s="159"/>
      <c r="B12" s="436" t="s">
        <v>415</v>
      </c>
      <c r="C12" s="79"/>
      <c r="D12" s="317"/>
      <c r="E12" s="79"/>
      <c r="F12" s="317"/>
      <c r="G12" s="79"/>
      <c r="H12" s="318"/>
      <c r="I12" s="79"/>
      <c r="J12" s="394"/>
      <c r="K12" s="435"/>
      <c r="L12" s="79"/>
      <c r="M12" s="403"/>
      <c r="N12" s="79"/>
      <c r="O12" s="403"/>
    </row>
    <row r="13" spans="1:16" s="230" customFormat="1" ht="15">
      <c r="A13" s="159"/>
      <c r="B13" s="392" t="s">
        <v>414</v>
      </c>
      <c r="C13" s="35"/>
      <c r="D13" s="317"/>
      <c r="E13" s="35"/>
      <c r="F13" s="317"/>
      <c r="G13" s="35"/>
      <c r="H13" s="318"/>
      <c r="I13" s="35"/>
      <c r="J13" s="394"/>
      <c r="K13" s="435"/>
      <c r="L13" s="35"/>
      <c r="M13" s="403"/>
      <c r="N13" s="35"/>
      <c r="O13" s="403"/>
    </row>
    <row r="14" spans="1:16" s="230" customFormat="1" ht="15">
      <c r="A14" s="159"/>
      <c r="B14" s="392" t="s">
        <v>413</v>
      </c>
      <c r="C14" s="35"/>
      <c r="D14" s="317"/>
      <c r="E14" s="35"/>
      <c r="F14" s="317"/>
      <c r="G14" s="35"/>
      <c r="H14" s="318"/>
      <c r="I14" s="35"/>
      <c r="J14" s="394"/>
      <c r="K14" s="435"/>
      <c r="L14" s="35"/>
      <c r="M14" s="403"/>
      <c r="N14" s="35"/>
      <c r="O14" s="403"/>
    </row>
    <row r="15" spans="1:16" s="230" customFormat="1" ht="15">
      <c r="A15" s="159"/>
      <c r="B15" s="392" t="s">
        <v>412</v>
      </c>
      <c r="C15" s="36"/>
      <c r="D15" s="317"/>
      <c r="E15" s="36"/>
      <c r="F15" s="317"/>
      <c r="G15" s="36"/>
      <c r="H15" s="318"/>
      <c r="I15" s="36"/>
      <c r="J15" s="394"/>
      <c r="K15" s="435"/>
      <c r="L15" s="36"/>
      <c r="M15" s="403"/>
      <c r="N15" s="36"/>
      <c r="O15" s="403"/>
    </row>
    <row r="16" spans="1:16" s="230" customFormat="1" ht="15">
      <c r="A16" s="159"/>
      <c r="B16" s="392" t="s">
        <v>411</v>
      </c>
      <c r="C16" s="35"/>
      <c r="D16" s="317"/>
      <c r="E16" s="35"/>
      <c r="F16" s="317"/>
      <c r="G16" s="35"/>
      <c r="H16" s="318"/>
      <c r="I16" s="35"/>
      <c r="J16" s="394"/>
      <c r="K16" s="435"/>
      <c r="L16" s="35"/>
      <c r="M16" s="403"/>
      <c r="N16" s="35"/>
      <c r="O16" s="403"/>
    </row>
    <row r="17" spans="1:15" s="230" customFormat="1" ht="15">
      <c r="A17" s="159"/>
      <c r="B17" s="392" t="s">
        <v>410</v>
      </c>
      <c r="C17" s="35"/>
      <c r="D17" s="401"/>
      <c r="E17" s="35"/>
      <c r="F17" s="401"/>
      <c r="G17" s="35"/>
      <c r="H17" s="400"/>
      <c r="I17" s="35"/>
      <c r="J17" s="399"/>
      <c r="K17" s="435"/>
      <c r="L17" s="35"/>
      <c r="M17" s="398"/>
      <c r="N17" s="35"/>
      <c r="O17" s="398"/>
    </row>
    <row r="18" spans="1:15" ht="15">
      <c r="A18" s="159"/>
      <c r="B18" s="727"/>
      <c r="C18" s="727"/>
      <c r="D18" s="727"/>
      <c r="E18" s="727"/>
      <c r="F18" s="727"/>
      <c r="G18" s="727"/>
      <c r="H18" s="727"/>
      <c r="I18" s="727"/>
      <c r="J18" s="727"/>
      <c r="K18" s="727"/>
      <c r="L18" s="727"/>
      <c r="M18" s="727"/>
      <c r="N18" s="727"/>
      <c r="O18" s="727"/>
    </row>
    <row r="19" spans="1:15" s="230" customFormat="1">
      <c r="A19" s="159"/>
      <c r="B19" s="392" t="s">
        <v>466</v>
      </c>
      <c r="C19" s="514"/>
      <c r="D19" s="317"/>
      <c r="E19" s="514"/>
      <c r="F19" s="317"/>
      <c r="G19" s="514"/>
      <c r="H19" s="318"/>
      <c r="I19" s="514"/>
      <c r="J19" s="394"/>
      <c r="K19" s="726"/>
      <c r="L19" s="514"/>
      <c r="M19" s="393"/>
      <c r="N19" s="514"/>
      <c r="O19" s="393"/>
    </row>
    <row r="20" spans="1:15" s="230" customFormat="1" ht="28.5">
      <c r="A20" s="159"/>
      <c r="B20" s="392" t="s">
        <v>465</v>
      </c>
      <c r="C20" s="514"/>
      <c r="D20" s="317"/>
      <c r="E20" s="514"/>
      <c r="F20" s="317"/>
      <c r="G20" s="514"/>
      <c r="H20" s="318"/>
      <c r="I20" s="514"/>
      <c r="J20" s="394"/>
      <c r="K20" s="726"/>
      <c r="L20" s="514"/>
      <c r="M20" s="393"/>
      <c r="N20" s="514"/>
      <c r="O20" s="393"/>
    </row>
    <row r="21" spans="1:15" s="230" customFormat="1">
      <c r="A21" s="159"/>
      <c r="B21" s="80" t="s">
        <v>464</v>
      </c>
      <c r="C21" s="514"/>
      <c r="D21" s="317"/>
      <c r="E21" s="514"/>
      <c r="F21" s="317"/>
      <c r="G21" s="514"/>
      <c r="H21" s="318"/>
      <c r="I21" s="514"/>
      <c r="J21" s="394"/>
      <c r="K21" s="726"/>
      <c r="L21" s="514"/>
      <c r="M21" s="393"/>
      <c r="N21" s="514"/>
      <c r="O21" s="393"/>
    </row>
    <row r="22" spans="1:15" s="230" customFormat="1">
      <c r="A22" s="159"/>
      <c r="B22" s="392" t="s">
        <v>463</v>
      </c>
      <c r="C22" s="451"/>
      <c r="D22" s="317"/>
      <c r="E22" s="451"/>
      <c r="F22" s="317"/>
      <c r="G22" s="451"/>
      <c r="H22" s="318"/>
      <c r="I22" s="451"/>
      <c r="J22" s="394"/>
      <c r="K22" s="726"/>
      <c r="L22" s="451"/>
      <c r="M22" s="393"/>
      <c r="N22" s="451"/>
      <c r="O22" s="393"/>
    </row>
    <row r="23" spans="1:15" s="230" customFormat="1">
      <c r="A23" s="159"/>
      <c r="B23" s="392" t="s">
        <v>407</v>
      </c>
      <c r="C23" s="451"/>
      <c r="D23" s="317"/>
      <c r="E23" s="451"/>
      <c r="F23" s="317"/>
      <c r="G23" s="451"/>
      <c r="H23" s="318"/>
      <c r="I23" s="451"/>
      <c r="J23" s="394"/>
      <c r="K23" s="726"/>
      <c r="L23" s="451"/>
      <c r="M23" s="393"/>
      <c r="N23" s="451"/>
      <c r="O23" s="393"/>
    </row>
    <row r="24" spans="1:15" s="230" customFormat="1">
      <c r="A24" s="159"/>
      <c r="B24" s="392" t="s">
        <v>406</v>
      </c>
      <c r="C24" s="451"/>
      <c r="D24" s="317"/>
      <c r="E24" s="451"/>
      <c r="F24" s="317"/>
      <c r="G24" s="451"/>
      <c r="H24" s="318"/>
      <c r="I24" s="451"/>
      <c r="J24" s="394"/>
      <c r="K24" s="726"/>
      <c r="L24" s="451"/>
      <c r="M24" s="393"/>
      <c r="N24" s="451"/>
      <c r="O24" s="393"/>
    </row>
    <row r="25" spans="1:15" s="230" customFormat="1" ht="15">
      <c r="A25" s="159"/>
      <c r="B25" s="772" t="s">
        <v>462</v>
      </c>
      <c r="C25" s="773"/>
      <c r="D25" s="773"/>
      <c r="E25" s="773"/>
      <c r="F25" s="773"/>
      <c r="G25" s="773"/>
      <c r="H25" s="773"/>
      <c r="I25" s="773"/>
      <c r="J25" s="773"/>
      <c r="K25" s="773"/>
      <c r="L25" s="773"/>
      <c r="M25" s="773"/>
      <c r="N25" s="773"/>
      <c r="O25" s="761"/>
    </row>
    <row r="26" spans="1:15" s="230" customFormat="1">
      <c r="A26" s="159"/>
      <c r="B26" s="80" t="s">
        <v>405</v>
      </c>
      <c r="C26" s="514"/>
      <c r="D26" s="317"/>
      <c r="E26" s="514"/>
      <c r="F26" s="317"/>
      <c r="G26" s="514"/>
      <c r="H26" s="318"/>
      <c r="I26" s="514"/>
      <c r="J26" s="394"/>
      <c r="K26" s="726"/>
      <c r="L26" s="514"/>
      <c r="M26" s="393"/>
      <c r="N26" s="514"/>
      <c r="O26" s="393"/>
    </row>
    <row r="27" spans="1:15" s="230" customFormat="1">
      <c r="A27" s="159"/>
      <c r="B27" s="80" t="s">
        <v>461</v>
      </c>
      <c r="C27" s="514"/>
      <c r="D27" s="317"/>
      <c r="E27" s="514"/>
      <c r="F27" s="317"/>
      <c r="G27" s="514"/>
      <c r="H27" s="318"/>
      <c r="I27" s="514"/>
      <c r="J27" s="394"/>
      <c r="K27" s="726"/>
      <c r="L27" s="514"/>
      <c r="M27" s="393"/>
      <c r="N27" s="514"/>
      <c r="O27" s="393"/>
    </row>
    <row r="28" spans="1:15" s="230" customFormat="1" ht="15">
      <c r="A28" s="159"/>
      <c r="B28" s="81" t="s">
        <v>460</v>
      </c>
      <c r="C28" s="518">
        <f>C26+C27</f>
        <v>0</v>
      </c>
      <c r="D28" s="317"/>
      <c r="E28" s="518">
        <f>E26+E27</f>
        <v>0</v>
      </c>
      <c r="F28" s="317"/>
      <c r="G28" s="518">
        <f>G26+G27</f>
        <v>0</v>
      </c>
      <c r="H28" s="317"/>
      <c r="I28" s="518">
        <f>I26+I27</f>
        <v>0</v>
      </c>
      <c r="J28" s="318"/>
      <c r="K28" s="726"/>
      <c r="L28" s="518">
        <f>L26+L27</f>
        <v>0</v>
      </c>
      <c r="M28" s="317"/>
      <c r="N28" s="518">
        <f>N26+N27</f>
        <v>0</v>
      </c>
      <c r="O28" s="317"/>
    </row>
    <row r="29" spans="1:15" s="230" customFormat="1" ht="15" customHeight="1">
      <c r="A29" s="159"/>
      <c r="B29" s="759" t="s">
        <v>459</v>
      </c>
      <c r="C29" s="759"/>
      <c r="D29" s="759"/>
      <c r="E29" s="759"/>
      <c r="F29" s="759"/>
      <c r="G29" s="759"/>
      <c r="H29" s="759"/>
      <c r="I29" s="759"/>
      <c r="J29" s="759"/>
      <c r="K29" s="759"/>
      <c r="L29" s="759"/>
      <c r="M29" s="759"/>
      <c r="N29" s="759"/>
      <c r="O29" s="759"/>
    </row>
    <row r="30" spans="1:15" s="230" customFormat="1" ht="28.5">
      <c r="A30" s="159"/>
      <c r="B30" s="80" t="s">
        <v>458</v>
      </c>
      <c r="C30" s="514"/>
      <c r="D30" s="317"/>
      <c r="E30" s="514"/>
      <c r="F30" s="317"/>
      <c r="G30" s="514"/>
      <c r="H30" s="317"/>
      <c r="I30" s="514"/>
      <c r="J30" s="317"/>
      <c r="K30" s="434"/>
      <c r="L30" s="514"/>
      <c r="M30" s="317"/>
      <c r="N30" s="514"/>
      <c r="O30" s="317"/>
    </row>
    <row r="31" spans="1:15" s="230" customFormat="1" ht="28.5">
      <c r="A31" s="159"/>
      <c r="B31" s="80" t="s">
        <v>457</v>
      </c>
      <c r="C31" s="514"/>
      <c r="D31" s="317"/>
      <c r="E31" s="514"/>
      <c r="F31" s="317"/>
      <c r="G31" s="514"/>
      <c r="H31" s="317"/>
      <c r="I31" s="514"/>
      <c r="J31" s="317"/>
      <c r="K31" s="434"/>
      <c r="L31" s="514"/>
      <c r="M31" s="317"/>
      <c r="N31" s="514"/>
      <c r="O31" s="317"/>
    </row>
    <row r="32" spans="1:15" s="230" customFormat="1" ht="15">
      <c r="A32" s="159"/>
      <c r="B32" s="81" t="s">
        <v>456</v>
      </c>
      <c r="C32" s="518">
        <f>C30+C31</f>
        <v>0</v>
      </c>
      <c r="D32" s="317"/>
      <c r="E32" s="518">
        <f>E30+E31</f>
        <v>0</v>
      </c>
      <c r="F32" s="317"/>
      <c r="G32" s="518">
        <f>G30+G31</f>
        <v>0</v>
      </c>
      <c r="H32" s="317"/>
      <c r="I32" s="518">
        <f>I30+I31</f>
        <v>0</v>
      </c>
      <c r="J32" s="317"/>
      <c r="K32" s="434"/>
      <c r="L32" s="518">
        <f>L30+L31</f>
        <v>0</v>
      </c>
      <c r="M32" s="317"/>
      <c r="N32" s="518">
        <f>N30+N31</f>
        <v>0</v>
      </c>
      <c r="O32" s="317"/>
    </row>
    <row r="33" spans="1:15" s="230" customFormat="1" ht="15">
      <c r="A33" s="159"/>
      <c r="B33" s="759" t="s">
        <v>455</v>
      </c>
      <c r="C33" s="759"/>
      <c r="D33" s="759"/>
      <c r="E33" s="759"/>
      <c r="F33" s="759"/>
      <c r="G33" s="759"/>
      <c r="H33" s="759"/>
      <c r="I33" s="759"/>
      <c r="J33" s="759"/>
      <c r="K33" s="759"/>
      <c r="L33" s="759"/>
      <c r="M33" s="759"/>
      <c r="N33" s="759"/>
      <c r="O33" s="759"/>
    </row>
    <row r="34" spans="1:15" s="230" customFormat="1">
      <c r="A34" s="112"/>
      <c r="B34" s="80" t="s">
        <v>454</v>
      </c>
      <c r="C34" s="514"/>
      <c r="D34" s="317"/>
      <c r="E34" s="514"/>
      <c r="F34" s="317"/>
      <c r="G34" s="514"/>
      <c r="H34" s="317"/>
      <c r="I34" s="514"/>
      <c r="J34" s="317"/>
      <c r="K34" s="434"/>
      <c r="L34" s="514"/>
      <c r="M34" s="317"/>
      <c r="N34" s="514"/>
      <c r="O34" s="317"/>
    </row>
    <row r="35" spans="1:15" s="230" customFormat="1">
      <c r="A35" s="112"/>
      <c r="B35" s="80" t="s">
        <v>453</v>
      </c>
      <c r="C35" s="514"/>
      <c r="D35" s="317"/>
      <c r="E35" s="514"/>
      <c r="F35" s="317"/>
      <c r="G35" s="514"/>
      <c r="H35" s="317"/>
      <c r="I35" s="514"/>
      <c r="J35" s="317"/>
      <c r="K35" s="434"/>
      <c r="L35" s="514"/>
      <c r="M35" s="317"/>
      <c r="N35" s="514"/>
      <c r="O35" s="317"/>
    </row>
    <row r="36" spans="1:15" s="230" customFormat="1" ht="15">
      <c r="A36" s="112"/>
      <c r="B36" s="82" t="s">
        <v>452</v>
      </c>
      <c r="C36" s="518">
        <f>C34+C35</f>
        <v>0</v>
      </c>
      <c r="D36" s="317"/>
      <c r="E36" s="518">
        <f>E34+E35</f>
        <v>0</v>
      </c>
      <c r="F36" s="317"/>
      <c r="G36" s="518">
        <f>G34+G35</f>
        <v>0</v>
      </c>
      <c r="H36" s="317"/>
      <c r="I36" s="518">
        <f>I34+I35</f>
        <v>0</v>
      </c>
      <c r="J36" s="317"/>
      <c r="K36" s="434"/>
      <c r="L36" s="518">
        <f>L34+L35</f>
        <v>0</v>
      </c>
      <c r="M36" s="317"/>
      <c r="N36" s="518">
        <f>N34+N35</f>
        <v>0</v>
      </c>
      <c r="O36" s="317"/>
    </row>
    <row r="37" spans="1:15" s="230" customFormat="1" ht="15">
      <c r="A37" s="112"/>
      <c r="B37" s="759" t="s">
        <v>451</v>
      </c>
      <c r="C37" s="759"/>
      <c r="D37" s="759"/>
      <c r="E37" s="759"/>
      <c r="F37" s="759"/>
      <c r="G37" s="759"/>
      <c r="H37" s="759"/>
      <c r="I37" s="759"/>
      <c r="J37" s="759"/>
      <c r="K37" s="759"/>
      <c r="L37" s="759"/>
      <c r="M37" s="759"/>
      <c r="N37" s="759"/>
      <c r="O37" s="759"/>
    </row>
    <row r="38" spans="1:15" s="230" customFormat="1">
      <c r="A38" s="112"/>
      <c r="B38" s="80" t="s">
        <v>450</v>
      </c>
      <c r="C38" s="514"/>
      <c r="D38" s="318"/>
      <c r="E38" s="514"/>
      <c r="F38" s="318"/>
      <c r="G38" s="514"/>
      <c r="H38" s="318"/>
      <c r="I38" s="514"/>
      <c r="J38" s="318"/>
      <c r="K38" s="433"/>
      <c r="L38" s="514"/>
      <c r="M38" s="318"/>
      <c r="N38" s="514"/>
      <c r="O38" s="770"/>
    </row>
    <row r="39" spans="1:15" s="230" customFormat="1">
      <c r="A39" s="112"/>
      <c r="B39" s="80" t="s">
        <v>449</v>
      </c>
      <c r="C39" s="514"/>
      <c r="D39" s="318"/>
      <c r="E39" s="514"/>
      <c r="F39" s="318"/>
      <c r="G39" s="514"/>
      <c r="H39" s="318"/>
      <c r="I39" s="514"/>
      <c r="J39" s="318"/>
      <c r="K39" s="433"/>
      <c r="L39" s="514"/>
      <c r="M39" s="318"/>
      <c r="N39" s="514"/>
      <c r="O39" s="770"/>
    </row>
    <row r="40" spans="1:15" s="230" customFormat="1">
      <c r="A40" s="112"/>
      <c r="B40" s="80" t="s">
        <v>448</v>
      </c>
      <c r="C40" s="514"/>
      <c r="D40" s="318"/>
      <c r="E40" s="514"/>
      <c r="F40" s="318"/>
      <c r="G40" s="514"/>
      <c r="H40" s="318"/>
      <c r="I40" s="514"/>
      <c r="J40" s="318"/>
      <c r="K40" s="433"/>
      <c r="L40" s="514"/>
      <c r="M40" s="318"/>
      <c r="N40" s="514"/>
      <c r="O40" s="770"/>
    </row>
    <row r="41" spans="1:15" s="230" customFormat="1" ht="15">
      <c r="A41" s="112"/>
      <c r="B41" s="81" t="s">
        <v>447</v>
      </c>
      <c r="C41" s="518">
        <f>SUM(C38:C40)</f>
        <v>0</v>
      </c>
      <c r="D41" s="318"/>
      <c r="E41" s="518">
        <f>SUM(E38:E40)</f>
        <v>0</v>
      </c>
      <c r="F41" s="318"/>
      <c r="G41" s="518">
        <f>SUM(G38:G40)</f>
        <v>0</v>
      </c>
      <c r="H41" s="318"/>
      <c r="I41" s="518">
        <f>SUM(I38:I40)</f>
        <v>0</v>
      </c>
      <c r="J41" s="318"/>
      <c r="K41" s="433"/>
      <c r="L41" s="518">
        <f>SUM(L38:L40)</f>
        <v>0</v>
      </c>
      <c r="M41" s="318"/>
      <c r="N41" s="518">
        <f>SUM(N38:N40)</f>
        <v>0</v>
      </c>
      <c r="O41" s="770"/>
    </row>
    <row r="42" spans="1:15" s="230" customFormat="1" ht="15">
      <c r="A42" s="112"/>
      <c r="B42" s="83" t="s">
        <v>446</v>
      </c>
      <c r="C42" s="518">
        <f>C41+C36+C28</f>
        <v>0</v>
      </c>
      <c r="D42" s="318"/>
      <c r="E42" s="518">
        <f>E41+E36+E28</f>
        <v>0</v>
      </c>
      <c r="F42" s="318"/>
      <c r="G42" s="518">
        <f>G41+G36+G28</f>
        <v>0</v>
      </c>
      <c r="H42" s="318"/>
      <c r="I42" s="518">
        <f>I41+I36+I28</f>
        <v>0</v>
      </c>
      <c r="J42" s="318"/>
      <c r="K42" s="433"/>
      <c r="L42" s="518">
        <f>L41+L36+L28</f>
        <v>0</v>
      </c>
      <c r="M42" s="318"/>
      <c r="N42" s="518">
        <f>N41+N36+N28</f>
        <v>0</v>
      </c>
      <c r="O42" s="770"/>
    </row>
    <row r="43" spans="1:15" s="230" customFormat="1" ht="15">
      <c r="A43" s="112"/>
      <c r="B43" s="517" t="s">
        <v>445</v>
      </c>
      <c r="C43" s="84">
        <f>IFERROR(C28/C42,0)</f>
        <v>0</v>
      </c>
      <c r="D43" s="318"/>
      <c r="E43" s="84">
        <f>IFERROR(E28/E42,0)</f>
        <v>0</v>
      </c>
      <c r="F43" s="318"/>
      <c r="G43" s="84">
        <f>IFERROR(G28/G42,0)</f>
        <v>0</v>
      </c>
      <c r="H43" s="318"/>
      <c r="I43" s="84">
        <f>IFERROR(I28/I42,0)</f>
        <v>0</v>
      </c>
      <c r="J43" s="318"/>
      <c r="K43" s="433"/>
      <c r="L43" s="84">
        <f>IFERROR(L28/L42,0)</f>
        <v>0</v>
      </c>
      <c r="M43" s="318"/>
      <c r="N43" s="84">
        <f>IFERROR(N28/N42,0)</f>
        <v>0</v>
      </c>
      <c r="O43" s="770"/>
    </row>
    <row r="44" spans="1:15" s="230" customFormat="1" ht="15">
      <c r="A44" s="409"/>
      <c r="B44" s="722" t="s">
        <v>444</v>
      </c>
      <c r="C44" s="722"/>
      <c r="D44" s="722"/>
      <c r="E44" s="722"/>
      <c r="F44" s="722"/>
      <c r="G44" s="722"/>
      <c r="H44" s="722"/>
      <c r="I44" s="722"/>
      <c r="J44" s="722"/>
      <c r="K44" s="722"/>
      <c r="L44" s="722"/>
      <c r="M44" s="722"/>
      <c r="N44" s="722"/>
      <c r="O44" s="722"/>
    </row>
    <row r="45" spans="1:15" s="230" customFormat="1" ht="15">
      <c r="A45" s="409"/>
      <c r="B45" s="730" t="s">
        <v>178</v>
      </c>
      <c r="C45" s="730"/>
      <c r="D45" s="730"/>
      <c r="E45" s="730"/>
      <c r="F45" s="730"/>
      <c r="G45" s="730"/>
      <c r="H45" s="730"/>
      <c r="I45" s="730"/>
      <c r="J45" s="730"/>
      <c r="K45" s="730"/>
      <c r="L45" s="730"/>
      <c r="M45" s="730"/>
      <c r="N45" s="730"/>
      <c r="O45" s="730"/>
    </row>
    <row r="46" spans="1:15" s="230" customFormat="1" ht="15">
      <c r="A46" s="409"/>
      <c r="B46" s="759" t="s">
        <v>102</v>
      </c>
      <c r="C46" s="759"/>
      <c r="D46" s="759"/>
      <c r="E46" s="759"/>
      <c r="F46" s="759"/>
      <c r="G46" s="759"/>
      <c r="H46" s="759"/>
      <c r="I46" s="759"/>
      <c r="J46" s="759"/>
      <c r="K46" s="759"/>
      <c r="L46" s="759"/>
      <c r="M46" s="759"/>
      <c r="N46" s="759"/>
      <c r="O46" s="759"/>
    </row>
    <row r="47" spans="1:15" s="230" customFormat="1">
      <c r="A47" s="303">
        <v>1</v>
      </c>
      <c r="B47" s="85" t="s">
        <v>397</v>
      </c>
      <c r="C47" s="451"/>
      <c r="D47" s="382">
        <f t="shared" ref="D47:D55" si="0">IFERROR(C47/C$77,0)</f>
        <v>0</v>
      </c>
      <c r="E47" s="451"/>
      <c r="F47" s="382">
        <f t="shared" ref="F47:F55" si="1">IFERROR(E47/E$77,0)</f>
        <v>0</v>
      </c>
      <c r="G47" s="451"/>
      <c r="H47" s="382">
        <f t="shared" ref="H47:H55" si="2">IFERROR(G47/G$77,0)</f>
        <v>0</v>
      </c>
      <c r="I47" s="451"/>
      <c r="J47" s="384">
        <f t="shared" ref="J47:J55" si="3">IFERROR(I47/I$77,0)</f>
        <v>0</v>
      </c>
      <c r="K47" s="432"/>
      <c r="L47" s="451"/>
      <c r="M47" s="431">
        <f t="shared" ref="M47:M55" si="4">IFERROR(L47/L$77,0)</f>
        <v>0</v>
      </c>
      <c r="N47" s="451"/>
      <c r="O47" s="431">
        <f t="shared" ref="O47:O55" si="5">IFERROR(N47/N$77,0)</f>
        <v>0</v>
      </c>
    </row>
    <row r="48" spans="1:15" s="230" customFormat="1">
      <c r="A48" s="303">
        <f t="shared" ref="A48:A73" si="6">A47+1</f>
        <v>2</v>
      </c>
      <c r="B48" s="86" t="s">
        <v>396</v>
      </c>
      <c r="C48" s="451"/>
      <c r="D48" s="382">
        <f t="shared" si="0"/>
        <v>0</v>
      </c>
      <c r="E48" s="451"/>
      <c r="F48" s="382">
        <f t="shared" si="1"/>
        <v>0</v>
      </c>
      <c r="G48" s="451"/>
      <c r="H48" s="382">
        <f t="shared" si="2"/>
        <v>0</v>
      </c>
      <c r="I48" s="451"/>
      <c r="J48" s="384">
        <f t="shared" si="3"/>
        <v>0</v>
      </c>
      <c r="K48" s="432"/>
      <c r="L48" s="451"/>
      <c r="M48" s="431">
        <f t="shared" si="4"/>
        <v>0</v>
      </c>
      <c r="N48" s="451"/>
      <c r="O48" s="431">
        <f t="shared" si="5"/>
        <v>0</v>
      </c>
    </row>
    <row r="49" spans="1:15" s="230" customFormat="1">
      <c r="A49" s="303">
        <f t="shared" si="6"/>
        <v>3</v>
      </c>
      <c r="B49" s="86" t="s">
        <v>443</v>
      </c>
      <c r="C49" s="451"/>
      <c r="D49" s="382">
        <f t="shared" si="0"/>
        <v>0</v>
      </c>
      <c r="E49" s="451"/>
      <c r="F49" s="382">
        <f t="shared" si="1"/>
        <v>0</v>
      </c>
      <c r="G49" s="451"/>
      <c r="H49" s="382">
        <f t="shared" si="2"/>
        <v>0</v>
      </c>
      <c r="I49" s="451"/>
      <c r="J49" s="384">
        <f t="shared" si="3"/>
        <v>0</v>
      </c>
      <c r="K49" s="432"/>
      <c r="L49" s="451"/>
      <c r="M49" s="431">
        <f t="shared" si="4"/>
        <v>0</v>
      </c>
      <c r="N49" s="451"/>
      <c r="O49" s="431">
        <f t="shared" si="5"/>
        <v>0</v>
      </c>
    </row>
    <row r="50" spans="1:15" s="230" customFormat="1">
      <c r="A50" s="303">
        <f t="shared" si="6"/>
        <v>4</v>
      </c>
      <c r="B50" s="86" t="s">
        <v>442</v>
      </c>
      <c r="C50" s="451"/>
      <c r="D50" s="382">
        <f t="shared" si="0"/>
        <v>0</v>
      </c>
      <c r="E50" s="451"/>
      <c r="F50" s="382">
        <f t="shared" si="1"/>
        <v>0</v>
      </c>
      <c r="G50" s="451"/>
      <c r="H50" s="382">
        <f t="shared" si="2"/>
        <v>0</v>
      </c>
      <c r="I50" s="451"/>
      <c r="J50" s="384">
        <f t="shared" si="3"/>
        <v>0</v>
      </c>
      <c r="K50" s="432"/>
      <c r="L50" s="451"/>
      <c r="M50" s="431">
        <f t="shared" si="4"/>
        <v>0</v>
      </c>
      <c r="N50" s="451"/>
      <c r="O50" s="431">
        <f t="shared" si="5"/>
        <v>0</v>
      </c>
    </row>
    <row r="51" spans="1:15" s="230" customFormat="1">
      <c r="A51" s="303">
        <f t="shared" si="6"/>
        <v>5</v>
      </c>
      <c r="B51" s="86" t="s">
        <v>441</v>
      </c>
      <c r="C51" s="451"/>
      <c r="D51" s="382">
        <f t="shared" si="0"/>
        <v>0</v>
      </c>
      <c r="E51" s="451"/>
      <c r="F51" s="382">
        <f t="shared" si="1"/>
        <v>0</v>
      </c>
      <c r="G51" s="451"/>
      <c r="H51" s="382">
        <f t="shared" si="2"/>
        <v>0</v>
      </c>
      <c r="I51" s="451"/>
      <c r="J51" s="384">
        <f t="shared" si="3"/>
        <v>0</v>
      </c>
      <c r="K51" s="432"/>
      <c r="L51" s="451"/>
      <c r="M51" s="431">
        <f t="shared" si="4"/>
        <v>0</v>
      </c>
      <c r="N51" s="451"/>
      <c r="O51" s="431">
        <f t="shared" si="5"/>
        <v>0</v>
      </c>
    </row>
    <row r="52" spans="1:15" s="230" customFormat="1">
      <c r="A52" s="303">
        <f t="shared" si="6"/>
        <v>6</v>
      </c>
      <c r="B52" s="86" t="s">
        <v>394</v>
      </c>
      <c r="C52" s="451"/>
      <c r="D52" s="382">
        <f t="shared" si="0"/>
        <v>0</v>
      </c>
      <c r="E52" s="451"/>
      <c r="F52" s="382">
        <f t="shared" si="1"/>
        <v>0</v>
      </c>
      <c r="G52" s="451"/>
      <c r="H52" s="382">
        <f t="shared" si="2"/>
        <v>0</v>
      </c>
      <c r="I52" s="451"/>
      <c r="J52" s="384">
        <f t="shared" si="3"/>
        <v>0</v>
      </c>
      <c r="K52" s="432"/>
      <c r="L52" s="451"/>
      <c r="M52" s="431">
        <f t="shared" si="4"/>
        <v>0</v>
      </c>
      <c r="N52" s="451"/>
      <c r="O52" s="431">
        <f t="shared" si="5"/>
        <v>0</v>
      </c>
    </row>
    <row r="53" spans="1:15" s="230" customFormat="1">
      <c r="A53" s="303">
        <f t="shared" si="6"/>
        <v>7</v>
      </c>
      <c r="B53" s="87" t="s">
        <v>440</v>
      </c>
      <c r="C53" s="451"/>
      <c r="D53" s="382">
        <f t="shared" si="0"/>
        <v>0</v>
      </c>
      <c r="E53" s="451"/>
      <c r="F53" s="382">
        <f t="shared" si="1"/>
        <v>0</v>
      </c>
      <c r="G53" s="451"/>
      <c r="H53" s="382">
        <f t="shared" si="2"/>
        <v>0</v>
      </c>
      <c r="I53" s="451"/>
      <c r="J53" s="384">
        <f t="shared" si="3"/>
        <v>0</v>
      </c>
      <c r="K53" s="432"/>
      <c r="L53" s="451"/>
      <c r="M53" s="431">
        <f t="shared" si="4"/>
        <v>0</v>
      </c>
      <c r="N53" s="451"/>
      <c r="O53" s="431">
        <f t="shared" si="5"/>
        <v>0</v>
      </c>
    </row>
    <row r="54" spans="1:15" s="230" customFormat="1">
      <c r="A54" s="303">
        <f t="shared" si="6"/>
        <v>8</v>
      </c>
      <c r="B54" s="87" t="s">
        <v>439</v>
      </c>
      <c r="C54" s="451"/>
      <c r="D54" s="382">
        <f t="shared" si="0"/>
        <v>0</v>
      </c>
      <c r="E54" s="451"/>
      <c r="F54" s="382">
        <f t="shared" si="1"/>
        <v>0</v>
      </c>
      <c r="G54" s="451"/>
      <c r="H54" s="382">
        <f t="shared" si="2"/>
        <v>0</v>
      </c>
      <c r="I54" s="451"/>
      <c r="J54" s="384">
        <f t="shared" si="3"/>
        <v>0</v>
      </c>
      <c r="K54" s="432"/>
      <c r="L54" s="451"/>
      <c r="M54" s="431">
        <f t="shared" si="4"/>
        <v>0</v>
      </c>
      <c r="N54" s="451"/>
      <c r="O54" s="431">
        <f t="shared" si="5"/>
        <v>0</v>
      </c>
    </row>
    <row r="55" spans="1:15" s="230" customFormat="1" ht="15">
      <c r="A55" s="303">
        <f t="shared" si="6"/>
        <v>9</v>
      </c>
      <c r="B55" s="81" t="s">
        <v>391</v>
      </c>
      <c r="C55" s="449">
        <f>SUM(C47:C54)</f>
        <v>0</v>
      </c>
      <c r="D55" s="430">
        <f t="shared" si="0"/>
        <v>0</v>
      </c>
      <c r="E55" s="449">
        <f>SUM(E47:E54)</f>
        <v>0</v>
      </c>
      <c r="F55" s="430">
        <f t="shared" si="1"/>
        <v>0</v>
      </c>
      <c r="G55" s="449">
        <f>SUM(G47:G54)</f>
        <v>0</v>
      </c>
      <c r="H55" s="430">
        <f t="shared" si="2"/>
        <v>0</v>
      </c>
      <c r="I55" s="449">
        <f>SUM(I47:I54)</f>
        <v>0</v>
      </c>
      <c r="J55" s="429">
        <f t="shared" si="3"/>
        <v>0</v>
      </c>
      <c r="K55" s="428"/>
      <c r="L55" s="449">
        <f>SUM(L47:L54)</f>
        <v>0</v>
      </c>
      <c r="M55" s="427">
        <f t="shared" si="4"/>
        <v>0</v>
      </c>
      <c r="N55" s="449">
        <f>SUM(N47:N54)</f>
        <v>0</v>
      </c>
      <c r="O55" s="427">
        <f t="shared" si="5"/>
        <v>0</v>
      </c>
    </row>
    <row r="56" spans="1:15" s="230" customFormat="1" ht="15">
      <c r="A56" s="303">
        <f t="shared" si="6"/>
        <v>10</v>
      </c>
      <c r="B56" s="759" t="s">
        <v>95</v>
      </c>
      <c r="C56" s="759"/>
      <c r="D56" s="759"/>
      <c r="E56" s="759"/>
      <c r="F56" s="759"/>
      <c r="G56" s="759"/>
      <c r="H56" s="759"/>
      <c r="I56" s="759"/>
      <c r="J56" s="759"/>
      <c r="K56" s="759"/>
      <c r="L56" s="759"/>
      <c r="M56" s="759"/>
      <c r="N56" s="759"/>
      <c r="O56" s="759"/>
    </row>
    <row r="57" spans="1:15" s="230" customFormat="1">
      <c r="A57" s="303">
        <f t="shared" si="6"/>
        <v>11</v>
      </c>
      <c r="B57" s="88" t="s">
        <v>390</v>
      </c>
      <c r="C57" s="451"/>
      <c r="D57" s="374">
        <f t="shared" ref="D57:D62" si="7">IFERROR(C57/C$77,0)</f>
        <v>0</v>
      </c>
      <c r="E57" s="451"/>
      <c r="F57" s="374">
        <f t="shared" ref="F57:F62" si="8">IFERROR(E57/E$77,0)</f>
        <v>0</v>
      </c>
      <c r="G57" s="451"/>
      <c r="H57" s="374">
        <f t="shared" ref="H57:H62" si="9">IFERROR(G57/G$77,0)</f>
        <v>0</v>
      </c>
      <c r="I57" s="451"/>
      <c r="J57" s="376">
        <f t="shared" ref="J57:J62" si="10">IFERROR(I57/I$77,0)</f>
        <v>0</v>
      </c>
      <c r="K57" s="425"/>
      <c r="L57" s="451"/>
      <c r="M57" s="424">
        <f t="shared" ref="M57:M62" si="11">IFERROR(L57/L$77,0)</f>
        <v>0</v>
      </c>
      <c r="N57" s="451"/>
      <c r="O57" s="424">
        <f t="shared" ref="O57:O62" si="12">IFERROR(N57/N$77,0)</f>
        <v>0</v>
      </c>
    </row>
    <row r="58" spans="1:15" s="230" customFormat="1">
      <c r="A58" s="303">
        <f t="shared" si="6"/>
        <v>12</v>
      </c>
      <c r="B58" s="87" t="s">
        <v>389</v>
      </c>
      <c r="C58" s="451"/>
      <c r="D58" s="374">
        <f t="shared" si="7"/>
        <v>0</v>
      </c>
      <c r="E58" s="451"/>
      <c r="F58" s="374">
        <f t="shared" si="8"/>
        <v>0</v>
      </c>
      <c r="G58" s="451"/>
      <c r="H58" s="374">
        <f t="shared" si="9"/>
        <v>0</v>
      </c>
      <c r="I58" s="451"/>
      <c r="J58" s="376">
        <f t="shared" si="10"/>
        <v>0</v>
      </c>
      <c r="K58" s="425"/>
      <c r="L58" s="451"/>
      <c r="M58" s="424">
        <f t="shared" si="11"/>
        <v>0</v>
      </c>
      <c r="N58" s="451"/>
      <c r="O58" s="424">
        <f t="shared" si="12"/>
        <v>0</v>
      </c>
    </row>
    <row r="59" spans="1:15" s="230" customFormat="1">
      <c r="A59" s="303">
        <f t="shared" si="6"/>
        <v>13</v>
      </c>
      <c r="B59" s="87" t="s">
        <v>438</v>
      </c>
      <c r="C59" s="451"/>
      <c r="D59" s="374">
        <f t="shared" si="7"/>
        <v>0</v>
      </c>
      <c r="E59" s="451"/>
      <c r="F59" s="374">
        <f t="shared" si="8"/>
        <v>0</v>
      </c>
      <c r="G59" s="451"/>
      <c r="H59" s="374">
        <f t="shared" si="9"/>
        <v>0</v>
      </c>
      <c r="I59" s="451"/>
      <c r="J59" s="376">
        <f t="shared" si="10"/>
        <v>0</v>
      </c>
      <c r="K59" s="425"/>
      <c r="L59" s="451"/>
      <c r="M59" s="424">
        <f t="shared" si="11"/>
        <v>0</v>
      </c>
      <c r="N59" s="451"/>
      <c r="O59" s="424">
        <f t="shared" si="12"/>
        <v>0</v>
      </c>
    </row>
    <row r="60" spans="1:15" s="230" customFormat="1">
      <c r="A60" s="303">
        <f t="shared" si="6"/>
        <v>14</v>
      </c>
      <c r="B60" s="426" t="s">
        <v>387</v>
      </c>
      <c r="C60" s="451"/>
      <c r="D60" s="374">
        <f t="shared" si="7"/>
        <v>0</v>
      </c>
      <c r="E60" s="451"/>
      <c r="F60" s="374">
        <f t="shared" si="8"/>
        <v>0</v>
      </c>
      <c r="G60" s="451"/>
      <c r="H60" s="374">
        <f t="shared" si="9"/>
        <v>0</v>
      </c>
      <c r="I60" s="451"/>
      <c r="J60" s="376">
        <f t="shared" si="10"/>
        <v>0</v>
      </c>
      <c r="K60" s="425"/>
      <c r="L60" s="451"/>
      <c r="M60" s="424">
        <f t="shared" si="11"/>
        <v>0</v>
      </c>
      <c r="N60" s="451"/>
      <c r="O60" s="424">
        <f t="shared" si="12"/>
        <v>0</v>
      </c>
    </row>
    <row r="61" spans="1:15" s="230" customFormat="1" ht="28.5">
      <c r="A61" s="303">
        <f t="shared" si="6"/>
        <v>15</v>
      </c>
      <c r="B61" s="86" t="s">
        <v>437</v>
      </c>
      <c r="C61" s="451"/>
      <c r="D61" s="374">
        <f t="shared" si="7"/>
        <v>0</v>
      </c>
      <c r="E61" s="451"/>
      <c r="F61" s="374">
        <f t="shared" si="8"/>
        <v>0</v>
      </c>
      <c r="G61" s="451"/>
      <c r="H61" s="374">
        <f t="shared" si="9"/>
        <v>0</v>
      </c>
      <c r="I61" s="451"/>
      <c r="J61" s="376">
        <f t="shared" si="10"/>
        <v>0</v>
      </c>
      <c r="K61" s="425"/>
      <c r="L61" s="451"/>
      <c r="M61" s="424">
        <f t="shared" si="11"/>
        <v>0</v>
      </c>
      <c r="N61" s="451"/>
      <c r="O61" s="424">
        <f t="shared" si="12"/>
        <v>0</v>
      </c>
    </row>
    <row r="62" spans="1:15" s="230" customFormat="1" ht="15">
      <c r="A62" s="303">
        <f t="shared" si="6"/>
        <v>16</v>
      </c>
      <c r="B62" s="81" t="s">
        <v>385</v>
      </c>
      <c r="C62" s="449">
        <f>SUM(C57:C61)</f>
        <v>0</v>
      </c>
      <c r="D62" s="373">
        <f t="shared" si="7"/>
        <v>0</v>
      </c>
      <c r="E62" s="449">
        <f>SUM(E57:E61)</f>
        <v>0</v>
      </c>
      <c r="F62" s="373">
        <f t="shared" si="8"/>
        <v>0</v>
      </c>
      <c r="G62" s="449">
        <f>SUM(G57:G61)</f>
        <v>0</v>
      </c>
      <c r="H62" s="423">
        <f t="shared" si="9"/>
        <v>0</v>
      </c>
      <c r="I62" s="449">
        <f>SUM(I57:I61)</f>
        <v>0</v>
      </c>
      <c r="J62" s="372">
        <f t="shared" si="10"/>
        <v>0</v>
      </c>
      <c r="K62" s="422"/>
      <c r="L62" s="449">
        <f>SUM(L57:L61)</f>
        <v>0</v>
      </c>
      <c r="M62" s="421">
        <f t="shared" si="11"/>
        <v>0</v>
      </c>
      <c r="N62" s="449">
        <f>SUM(N57:N61)</f>
        <v>0</v>
      </c>
      <c r="O62" s="421">
        <f t="shared" si="12"/>
        <v>0</v>
      </c>
    </row>
    <row r="63" spans="1:15" s="230" customFormat="1" ht="15">
      <c r="A63" s="303">
        <f t="shared" si="6"/>
        <v>17</v>
      </c>
      <c r="B63" s="759" t="s">
        <v>384</v>
      </c>
      <c r="C63" s="759"/>
      <c r="D63" s="759"/>
      <c r="E63" s="759"/>
      <c r="F63" s="759"/>
      <c r="G63" s="759"/>
      <c r="H63" s="759"/>
      <c r="I63" s="759"/>
      <c r="J63" s="759"/>
      <c r="K63" s="759"/>
      <c r="L63" s="759"/>
      <c r="M63" s="759"/>
      <c r="N63" s="759"/>
      <c r="O63" s="759"/>
    </row>
    <row r="64" spans="1:15" s="230" customFormat="1">
      <c r="A64" s="303">
        <f t="shared" si="6"/>
        <v>18</v>
      </c>
      <c r="B64" s="43" t="s">
        <v>274</v>
      </c>
      <c r="C64" s="451"/>
      <c r="D64" s="338">
        <f t="shared" ref="D64:D73" si="13">IFERROR(C64/C$77,0)</f>
        <v>0</v>
      </c>
      <c r="E64" s="451"/>
      <c r="F64" s="338">
        <f t="shared" ref="F64:F73" si="14">IFERROR(E64/E$77,0)</f>
        <v>0</v>
      </c>
      <c r="G64" s="451"/>
      <c r="H64" s="338">
        <f t="shared" ref="H64:H73" si="15">IFERROR(G64/G$77,0)</f>
        <v>0</v>
      </c>
      <c r="I64" s="451"/>
      <c r="J64" s="337">
        <f t="shared" ref="J64:J73" si="16">IFERROR(I64/I$77,0)</f>
        <v>0</v>
      </c>
      <c r="K64" s="715"/>
      <c r="L64" s="451"/>
      <c r="M64" s="336">
        <f t="shared" ref="M64:M73" si="17">IFERROR(L64/L$77,0)</f>
        <v>0</v>
      </c>
      <c r="N64" s="451"/>
      <c r="O64" s="336">
        <f t="shared" ref="O64:O73" si="18">IFERROR(N64/N$77,0)</f>
        <v>0</v>
      </c>
    </row>
    <row r="65" spans="1:15" s="230" customFormat="1">
      <c r="A65" s="303">
        <f t="shared" si="6"/>
        <v>19</v>
      </c>
      <c r="B65" s="44" t="s">
        <v>85</v>
      </c>
      <c r="C65" s="451"/>
      <c r="D65" s="338">
        <f t="shared" si="13"/>
        <v>0</v>
      </c>
      <c r="E65" s="451"/>
      <c r="F65" s="338">
        <f t="shared" si="14"/>
        <v>0</v>
      </c>
      <c r="G65" s="451"/>
      <c r="H65" s="338">
        <f t="shared" si="15"/>
        <v>0</v>
      </c>
      <c r="I65" s="451"/>
      <c r="J65" s="337">
        <f t="shared" si="16"/>
        <v>0</v>
      </c>
      <c r="K65" s="715"/>
      <c r="L65" s="451"/>
      <c r="M65" s="336">
        <f t="shared" si="17"/>
        <v>0</v>
      </c>
      <c r="N65" s="451"/>
      <c r="O65" s="336">
        <f t="shared" si="18"/>
        <v>0</v>
      </c>
    </row>
    <row r="66" spans="1:15" s="230" customFormat="1">
      <c r="A66" s="303">
        <f t="shared" si="6"/>
        <v>20</v>
      </c>
      <c r="B66" s="86" t="s">
        <v>383</v>
      </c>
      <c r="C66" s="451"/>
      <c r="D66" s="338">
        <f t="shared" si="13"/>
        <v>0</v>
      </c>
      <c r="E66" s="451"/>
      <c r="F66" s="338">
        <f t="shared" si="14"/>
        <v>0</v>
      </c>
      <c r="G66" s="451"/>
      <c r="H66" s="338">
        <f t="shared" si="15"/>
        <v>0</v>
      </c>
      <c r="I66" s="451"/>
      <c r="J66" s="337">
        <f t="shared" si="16"/>
        <v>0</v>
      </c>
      <c r="K66" s="715"/>
      <c r="L66" s="451"/>
      <c r="M66" s="336">
        <f t="shared" si="17"/>
        <v>0</v>
      </c>
      <c r="N66" s="451"/>
      <c r="O66" s="336">
        <f t="shared" si="18"/>
        <v>0</v>
      </c>
    </row>
    <row r="67" spans="1:15" s="230" customFormat="1">
      <c r="A67" s="303">
        <f t="shared" si="6"/>
        <v>21</v>
      </c>
      <c r="B67" s="86" t="s">
        <v>382</v>
      </c>
      <c r="C67" s="451"/>
      <c r="D67" s="338">
        <f t="shared" si="13"/>
        <v>0</v>
      </c>
      <c r="E67" s="451"/>
      <c r="F67" s="338">
        <f t="shared" si="14"/>
        <v>0</v>
      </c>
      <c r="G67" s="451"/>
      <c r="H67" s="338">
        <f t="shared" si="15"/>
        <v>0</v>
      </c>
      <c r="I67" s="451"/>
      <c r="J67" s="337">
        <f t="shared" si="16"/>
        <v>0</v>
      </c>
      <c r="K67" s="715"/>
      <c r="L67" s="451"/>
      <c r="M67" s="336">
        <f t="shared" si="17"/>
        <v>0</v>
      </c>
      <c r="N67" s="451"/>
      <c r="O67" s="336">
        <f t="shared" si="18"/>
        <v>0</v>
      </c>
    </row>
    <row r="68" spans="1:15" s="230" customFormat="1">
      <c r="A68" s="303">
        <f t="shared" si="6"/>
        <v>22</v>
      </c>
      <c r="B68" s="86" t="s">
        <v>381</v>
      </c>
      <c r="C68" s="451"/>
      <c r="D68" s="338">
        <f t="shared" si="13"/>
        <v>0</v>
      </c>
      <c r="E68" s="451"/>
      <c r="F68" s="338">
        <f t="shared" si="14"/>
        <v>0</v>
      </c>
      <c r="G68" s="451"/>
      <c r="H68" s="338">
        <f t="shared" si="15"/>
        <v>0</v>
      </c>
      <c r="I68" s="451"/>
      <c r="J68" s="337">
        <f t="shared" si="16"/>
        <v>0</v>
      </c>
      <c r="K68" s="715"/>
      <c r="L68" s="451"/>
      <c r="M68" s="336">
        <f t="shared" si="17"/>
        <v>0</v>
      </c>
      <c r="N68" s="451"/>
      <c r="O68" s="336">
        <f t="shared" si="18"/>
        <v>0</v>
      </c>
    </row>
    <row r="69" spans="1:15" s="230" customFormat="1">
      <c r="A69" s="303">
        <f t="shared" si="6"/>
        <v>23</v>
      </c>
      <c r="B69" s="86" t="s">
        <v>380</v>
      </c>
      <c r="C69" s="451"/>
      <c r="D69" s="338">
        <f t="shared" si="13"/>
        <v>0</v>
      </c>
      <c r="E69" s="451"/>
      <c r="F69" s="338">
        <f t="shared" si="14"/>
        <v>0</v>
      </c>
      <c r="G69" s="451"/>
      <c r="H69" s="338">
        <f t="shared" si="15"/>
        <v>0</v>
      </c>
      <c r="I69" s="451"/>
      <c r="J69" s="337">
        <f t="shared" si="16"/>
        <v>0</v>
      </c>
      <c r="K69" s="715"/>
      <c r="L69" s="451"/>
      <c r="M69" s="336">
        <f t="shared" si="17"/>
        <v>0</v>
      </c>
      <c r="N69" s="451"/>
      <c r="O69" s="336">
        <f t="shared" si="18"/>
        <v>0</v>
      </c>
    </row>
    <row r="70" spans="1:15" s="230" customFormat="1">
      <c r="A70" s="303">
        <f t="shared" si="6"/>
        <v>24</v>
      </c>
      <c r="B70" s="86" t="s">
        <v>379</v>
      </c>
      <c r="C70" s="451"/>
      <c r="D70" s="338">
        <f t="shared" si="13"/>
        <v>0</v>
      </c>
      <c r="E70" s="451"/>
      <c r="F70" s="338">
        <f t="shared" si="14"/>
        <v>0</v>
      </c>
      <c r="G70" s="451"/>
      <c r="H70" s="338">
        <f t="shared" si="15"/>
        <v>0</v>
      </c>
      <c r="I70" s="451"/>
      <c r="J70" s="337">
        <f t="shared" si="16"/>
        <v>0</v>
      </c>
      <c r="K70" s="715"/>
      <c r="L70" s="451"/>
      <c r="M70" s="336">
        <f t="shared" si="17"/>
        <v>0</v>
      </c>
      <c r="N70" s="451"/>
      <c r="O70" s="336">
        <f t="shared" si="18"/>
        <v>0</v>
      </c>
    </row>
    <row r="71" spans="1:15" s="230" customFormat="1">
      <c r="A71" s="303">
        <f t="shared" si="6"/>
        <v>25</v>
      </c>
      <c r="B71" s="89" t="s">
        <v>378</v>
      </c>
      <c r="C71" s="451"/>
      <c r="D71" s="338">
        <f t="shared" si="13"/>
        <v>0</v>
      </c>
      <c r="E71" s="451"/>
      <c r="F71" s="338">
        <f t="shared" si="14"/>
        <v>0</v>
      </c>
      <c r="G71" s="451"/>
      <c r="H71" s="338">
        <f t="shared" si="15"/>
        <v>0</v>
      </c>
      <c r="I71" s="451"/>
      <c r="J71" s="337">
        <f t="shared" si="16"/>
        <v>0</v>
      </c>
      <c r="K71" s="715"/>
      <c r="L71" s="451"/>
      <c r="M71" s="336">
        <f t="shared" si="17"/>
        <v>0</v>
      </c>
      <c r="N71" s="451"/>
      <c r="O71" s="336">
        <f t="shared" si="18"/>
        <v>0</v>
      </c>
    </row>
    <row r="72" spans="1:15" s="230" customFormat="1">
      <c r="A72" s="303">
        <f t="shared" si="6"/>
        <v>26</v>
      </c>
      <c r="B72" s="85" t="s">
        <v>436</v>
      </c>
      <c r="C72" s="451"/>
      <c r="D72" s="338">
        <f t="shared" si="13"/>
        <v>0</v>
      </c>
      <c r="E72" s="451"/>
      <c r="F72" s="338">
        <f t="shared" si="14"/>
        <v>0</v>
      </c>
      <c r="G72" s="451"/>
      <c r="H72" s="338">
        <f t="shared" si="15"/>
        <v>0</v>
      </c>
      <c r="I72" s="451"/>
      <c r="J72" s="337">
        <f t="shared" si="16"/>
        <v>0</v>
      </c>
      <c r="K72" s="715"/>
      <c r="L72" s="451"/>
      <c r="M72" s="336">
        <f t="shared" si="17"/>
        <v>0</v>
      </c>
      <c r="N72" s="451"/>
      <c r="O72" s="336">
        <f t="shared" si="18"/>
        <v>0</v>
      </c>
    </row>
    <row r="73" spans="1:15" s="230" customFormat="1" ht="15">
      <c r="A73" s="303">
        <f t="shared" si="6"/>
        <v>27</v>
      </c>
      <c r="B73" s="81" t="s">
        <v>376</v>
      </c>
      <c r="C73" s="449">
        <f>SUM(C64:C72)</f>
        <v>0</v>
      </c>
      <c r="D73" s="339">
        <f t="shared" si="13"/>
        <v>0</v>
      </c>
      <c r="E73" s="449">
        <f>SUM(E64:E72)</f>
        <v>0</v>
      </c>
      <c r="F73" s="339">
        <f t="shared" si="14"/>
        <v>0</v>
      </c>
      <c r="G73" s="449">
        <f>SUM(G64:G72)</f>
        <v>0</v>
      </c>
      <c r="H73" s="339">
        <f t="shared" si="15"/>
        <v>0</v>
      </c>
      <c r="I73" s="449">
        <f>SUM(I64:I72)</f>
        <v>0</v>
      </c>
      <c r="J73" s="366">
        <f t="shared" si="16"/>
        <v>0</v>
      </c>
      <c r="K73" s="715"/>
      <c r="L73" s="449">
        <f>SUM(L64:L72)</f>
        <v>0</v>
      </c>
      <c r="M73" s="331">
        <f t="shared" si="17"/>
        <v>0</v>
      </c>
      <c r="N73" s="449">
        <f>SUM(N64:N72)</f>
        <v>0</v>
      </c>
      <c r="O73" s="331">
        <f t="shared" si="18"/>
        <v>0</v>
      </c>
    </row>
    <row r="74" spans="1:15" ht="6.75" customHeight="1">
      <c r="B74" s="46"/>
      <c r="C74" s="46"/>
      <c r="D74" s="46"/>
      <c r="E74" s="46"/>
      <c r="F74" s="46"/>
      <c r="G74" s="46"/>
      <c r="H74" s="46"/>
      <c r="I74" s="46"/>
      <c r="J74" s="46"/>
      <c r="K74" s="715"/>
      <c r="L74" s="46"/>
      <c r="M74" s="46"/>
      <c r="N74" s="46"/>
      <c r="O74" s="46"/>
    </row>
    <row r="75" spans="1:15" s="230" customFormat="1" ht="29.25">
      <c r="A75" s="303">
        <f>A73+1</f>
        <v>28</v>
      </c>
      <c r="B75" s="81" t="s">
        <v>435</v>
      </c>
      <c r="C75" s="451"/>
      <c r="D75" s="367">
        <f>IFERROR(C75/C$77,0)</f>
        <v>0</v>
      </c>
      <c r="E75" s="451"/>
      <c r="F75" s="367">
        <f>IFERROR(E75/E$77,0)</f>
        <v>0</v>
      </c>
      <c r="G75" s="451"/>
      <c r="H75" s="367">
        <f>IFERROR(G75/G$77,0)</f>
        <v>0</v>
      </c>
      <c r="I75" s="451"/>
      <c r="J75" s="348">
        <f>IFERROR(I75/I$77,0)</f>
        <v>0</v>
      </c>
      <c r="K75" s="715"/>
      <c r="L75" s="451"/>
      <c r="M75" s="367">
        <f>IFERROR(L75/L$77,0)</f>
        <v>0</v>
      </c>
      <c r="N75" s="451"/>
      <c r="O75" s="367">
        <f>IFERROR(N75/N$77,0)</f>
        <v>0</v>
      </c>
    </row>
    <row r="76" spans="1:15" ht="6.75" customHeight="1">
      <c r="B76" s="46"/>
      <c r="C76" s="46"/>
      <c r="D76" s="46"/>
      <c r="E76" s="46"/>
      <c r="F76" s="46"/>
      <c r="G76" s="46"/>
      <c r="H76" s="46"/>
      <c r="I76" s="46"/>
      <c r="J76" s="46"/>
      <c r="K76" s="715"/>
      <c r="L76" s="46"/>
      <c r="M76" s="46"/>
      <c r="N76" s="46"/>
      <c r="O76" s="46"/>
    </row>
    <row r="77" spans="1:15" s="230" customFormat="1" ht="15">
      <c r="A77" s="303">
        <f>A75+1</f>
        <v>29</v>
      </c>
      <c r="B77" s="47" t="s">
        <v>169</v>
      </c>
      <c r="C77" s="449">
        <f>C55+C62+C73+C75</f>
        <v>0</v>
      </c>
      <c r="D77" s="327">
        <f>IFERROR(C77/C$77,0)</f>
        <v>0</v>
      </c>
      <c r="E77" s="449">
        <f t="shared" ref="E77:J77" si="19">E55+E62+E73+E75</f>
        <v>0</v>
      </c>
      <c r="F77" s="327">
        <f t="shared" si="19"/>
        <v>0</v>
      </c>
      <c r="G77" s="449">
        <f t="shared" si="19"/>
        <v>0</v>
      </c>
      <c r="H77" s="327">
        <f t="shared" si="19"/>
        <v>0</v>
      </c>
      <c r="I77" s="449">
        <f t="shared" si="19"/>
        <v>0</v>
      </c>
      <c r="J77" s="328">
        <f t="shared" si="19"/>
        <v>0</v>
      </c>
      <c r="K77" s="715"/>
      <c r="L77" s="449">
        <f>L55+L62+L73+L75</f>
        <v>0</v>
      </c>
      <c r="M77" s="327">
        <f>M55+M62+M73+M75</f>
        <v>0</v>
      </c>
      <c r="N77" s="449">
        <f>N55+N62+N73+N75</f>
        <v>0</v>
      </c>
      <c r="O77" s="327">
        <f>O55+O62+O73+O75</f>
        <v>0</v>
      </c>
    </row>
    <row r="78" spans="1:15" ht="6.75" customHeight="1">
      <c r="B78" s="46"/>
      <c r="C78" s="46"/>
      <c r="D78" s="46"/>
      <c r="E78" s="46"/>
      <c r="F78" s="46"/>
      <c r="G78" s="46"/>
      <c r="H78" s="46"/>
      <c r="I78" s="46"/>
      <c r="J78" s="46"/>
      <c r="K78" s="715"/>
      <c r="L78" s="46"/>
      <c r="M78" s="46"/>
      <c r="N78" s="46"/>
      <c r="O78" s="46"/>
    </row>
    <row r="79" spans="1:15" s="230" customFormat="1" ht="15">
      <c r="A79" s="303">
        <f>A77+1</f>
        <v>30</v>
      </c>
      <c r="B79" s="722" t="s">
        <v>374</v>
      </c>
      <c r="C79" s="722"/>
      <c r="D79" s="722"/>
      <c r="E79" s="722"/>
      <c r="F79" s="722"/>
      <c r="G79" s="722"/>
      <c r="H79" s="722"/>
      <c r="I79" s="722"/>
      <c r="J79" s="722"/>
      <c r="K79" s="722"/>
      <c r="L79" s="722"/>
      <c r="M79" s="722"/>
      <c r="N79" s="722"/>
      <c r="O79" s="722"/>
    </row>
    <row r="80" spans="1:15" s="230" customFormat="1" ht="15">
      <c r="A80" s="303">
        <f t="shared" ref="A80:A96" si="20">A79+1</f>
        <v>31</v>
      </c>
      <c r="B80" s="730" t="s">
        <v>264</v>
      </c>
      <c r="C80" s="730"/>
      <c r="D80" s="730"/>
      <c r="E80" s="730"/>
      <c r="F80" s="730"/>
      <c r="G80" s="730"/>
      <c r="H80" s="730"/>
      <c r="I80" s="730"/>
      <c r="J80" s="730"/>
      <c r="K80" s="730"/>
      <c r="L80" s="730"/>
      <c r="M80" s="730"/>
      <c r="N80" s="730"/>
      <c r="O80" s="730"/>
    </row>
    <row r="81" spans="1:15" s="230" customFormat="1" ht="15">
      <c r="A81" s="303">
        <f t="shared" si="20"/>
        <v>32</v>
      </c>
      <c r="B81" s="759" t="s">
        <v>373</v>
      </c>
      <c r="C81" s="759"/>
      <c r="D81" s="759"/>
      <c r="E81" s="759"/>
      <c r="F81" s="759"/>
      <c r="G81" s="759"/>
      <c r="H81" s="759"/>
      <c r="I81" s="759"/>
      <c r="J81" s="759"/>
      <c r="K81" s="759"/>
      <c r="L81" s="759"/>
      <c r="M81" s="759"/>
      <c r="N81" s="759"/>
      <c r="O81" s="759"/>
    </row>
    <row r="82" spans="1:15" s="230" customFormat="1">
      <c r="A82" s="303">
        <f t="shared" si="20"/>
        <v>33</v>
      </c>
      <c r="B82" s="85" t="s">
        <v>372</v>
      </c>
      <c r="C82" s="451"/>
      <c r="D82" s="338">
        <f>IFERROR(C82/C$119,0)</f>
        <v>0</v>
      </c>
      <c r="E82" s="451"/>
      <c r="F82" s="338">
        <f>IFERROR(E82/E$119,0)</f>
        <v>0</v>
      </c>
      <c r="G82" s="451"/>
      <c r="H82" s="338">
        <f>IFERROR(G82/G$119,0)</f>
        <v>0</v>
      </c>
      <c r="I82" s="451"/>
      <c r="J82" s="337">
        <f>IFERROR(I82/I$119,0)</f>
        <v>0</v>
      </c>
      <c r="K82" s="418"/>
      <c r="L82" s="451"/>
      <c r="M82" s="336">
        <f>IFERROR(L82/L$119,0)</f>
        <v>0</v>
      </c>
      <c r="N82" s="451"/>
      <c r="O82" s="336">
        <f>IFERROR(N82/N$119,0)</f>
        <v>0</v>
      </c>
    </row>
    <row r="83" spans="1:15" s="230" customFormat="1">
      <c r="A83" s="303">
        <f t="shared" si="20"/>
        <v>34</v>
      </c>
      <c r="B83" s="86" t="s">
        <v>371</v>
      </c>
      <c r="C83" s="451"/>
      <c r="D83" s="338">
        <f>IFERROR(C83/C$119,0)</f>
        <v>0</v>
      </c>
      <c r="E83" s="451"/>
      <c r="F83" s="338">
        <f>IFERROR(E83/E$119,0)</f>
        <v>0</v>
      </c>
      <c r="G83" s="451"/>
      <c r="H83" s="338">
        <f>IFERROR(G83/G$119,0)</f>
        <v>0</v>
      </c>
      <c r="I83" s="451"/>
      <c r="J83" s="337">
        <f>IFERROR(I83/I$119,0)</f>
        <v>0</v>
      </c>
      <c r="K83" s="418"/>
      <c r="L83" s="451"/>
      <c r="M83" s="336">
        <f>IFERROR(L83/L$119,0)</f>
        <v>0</v>
      </c>
      <c r="N83" s="451"/>
      <c r="O83" s="336">
        <f>IFERROR(N83/N$119,0)</f>
        <v>0</v>
      </c>
    </row>
    <row r="84" spans="1:15" s="230" customFormat="1">
      <c r="A84" s="303">
        <f t="shared" si="20"/>
        <v>35</v>
      </c>
      <c r="B84" s="86" t="s">
        <v>370</v>
      </c>
      <c r="C84" s="451"/>
      <c r="D84" s="338">
        <f>IFERROR(C84/C$119,0)</f>
        <v>0</v>
      </c>
      <c r="E84" s="451"/>
      <c r="F84" s="338">
        <f>IFERROR(E84/E$119,0)</f>
        <v>0</v>
      </c>
      <c r="G84" s="451"/>
      <c r="H84" s="338">
        <f>IFERROR(G84/G$119,0)</f>
        <v>0</v>
      </c>
      <c r="I84" s="451"/>
      <c r="J84" s="337">
        <f>IFERROR(I84/I$119,0)</f>
        <v>0</v>
      </c>
      <c r="K84" s="418"/>
      <c r="L84" s="451"/>
      <c r="M84" s="336">
        <f>IFERROR(L84/L$119,0)</f>
        <v>0</v>
      </c>
      <c r="N84" s="451"/>
      <c r="O84" s="336">
        <f>IFERROR(N84/N$119,0)</f>
        <v>0</v>
      </c>
    </row>
    <row r="85" spans="1:15" s="230" customFormat="1">
      <c r="A85" s="303">
        <f t="shared" si="20"/>
        <v>36</v>
      </c>
      <c r="B85" s="86" t="s">
        <v>369</v>
      </c>
      <c r="C85" s="451"/>
      <c r="D85" s="338">
        <f>IFERROR(C85/C$119,0)</f>
        <v>0</v>
      </c>
      <c r="E85" s="451"/>
      <c r="F85" s="338">
        <f>IFERROR(E85/E$119,0)</f>
        <v>0</v>
      </c>
      <c r="G85" s="451"/>
      <c r="H85" s="338">
        <f>IFERROR(G85/G$119,0)</f>
        <v>0</v>
      </c>
      <c r="I85" s="451"/>
      <c r="J85" s="337">
        <f>IFERROR(I85/I$119,0)</f>
        <v>0</v>
      </c>
      <c r="K85" s="418"/>
      <c r="L85" s="451"/>
      <c r="M85" s="336">
        <f>IFERROR(L85/L$119,0)</f>
        <v>0</v>
      </c>
      <c r="N85" s="451"/>
      <c r="O85" s="336">
        <f>IFERROR(N85/N$119,0)</f>
        <v>0</v>
      </c>
    </row>
    <row r="86" spans="1:15" s="230" customFormat="1" ht="15">
      <c r="A86" s="303">
        <f t="shared" si="20"/>
        <v>37</v>
      </c>
      <c r="B86" s="81" t="s">
        <v>368</v>
      </c>
      <c r="C86" s="449">
        <f>SUM(C82:C85)</f>
        <v>0</v>
      </c>
      <c r="D86" s="334">
        <f>IFERROR(C86/C$119,0)</f>
        <v>0</v>
      </c>
      <c r="E86" s="449">
        <f>SUM(E82:E85)</f>
        <v>0</v>
      </c>
      <c r="F86" s="334">
        <f>IFERROR(E86/E$119,0)</f>
        <v>0</v>
      </c>
      <c r="G86" s="449">
        <f>SUM(G82:G85)</f>
        <v>0</v>
      </c>
      <c r="H86" s="334">
        <f>IFERROR(G86/G$119,0)</f>
        <v>0</v>
      </c>
      <c r="I86" s="449">
        <f>SUM(I82:I85)</f>
        <v>0</v>
      </c>
      <c r="J86" s="333">
        <f>IFERROR(I86/I$119,0)</f>
        <v>0</v>
      </c>
      <c r="K86" s="414"/>
      <c r="L86" s="449">
        <f>SUM(L82:L85)</f>
        <v>0</v>
      </c>
      <c r="M86" s="331">
        <f>IFERROR(L86/L$119,0)</f>
        <v>0</v>
      </c>
      <c r="N86" s="449">
        <f>SUM(N82:N85)</f>
        <v>0</v>
      </c>
      <c r="O86" s="331">
        <f>IFERROR(N86/N$119,0)</f>
        <v>0</v>
      </c>
    </row>
    <row r="87" spans="1:15" s="230" customFormat="1" ht="15">
      <c r="A87" s="303">
        <f t="shared" si="20"/>
        <v>38</v>
      </c>
      <c r="B87" s="759" t="s">
        <v>1</v>
      </c>
      <c r="C87" s="759"/>
      <c r="D87" s="759"/>
      <c r="E87" s="759"/>
      <c r="F87" s="759"/>
      <c r="G87" s="759"/>
      <c r="H87" s="759"/>
      <c r="I87" s="759"/>
      <c r="J87" s="759"/>
      <c r="K87" s="759"/>
      <c r="L87" s="759"/>
      <c r="M87" s="759"/>
      <c r="N87" s="759"/>
      <c r="O87" s="759"/>
    </row>
    <row r="88" spans="1:15" s="230" customFormat="1">
      <c r="A88" s="303">
        <f t="shared" si="20"/>
        <v>39</v>
      </c>
      <c r="B88" s="80" t="s">
        <v>434</v>
      </c>
      <c r="C88" s="451"/>
      <c r="D88" s="338">
        <f>IFERROR(C88/C$119,0)</f>
        <v>0</v>
      </c>
      <c r="E88" s="451"/>
      <c r="F88" s="338">
        <f>IFERROR(E88/E$119,0)</f>
        <v>0</v>
      </c>
      <c r="G88" s="451"/>
      <c r="H88" s="338">
        <f>IFERROR(G88/G$119,0)</f>
        <v>0</v>
      </c>
      <c r="I88" s="451"/>
      <c r="J88" s="337">
        <f>IFERROR(I88/I$119,0)</f>
        <v>0</v>
      </c>
      <c r="K88" s="715"/>
      <c r="L88" s="451"/>
      <c r="M88" s="336">
        <f>IFERROR(L88/L$119,0)</f>
        <v>0</v>
      </c>
      <c r="N88" s="451"/>
      <c r="O88" s="336">
        <f>IFERROR(N88/N$119,0)</f>
        <v>0</v>
      </c>
    </row>
    <row r="89" spans="1:15" s="230" customFormat="1">
      <c r="A89" s="303">
        <f t="shared" si="20"/>
        <v>40</v>
      </c>
      <c r="B89" s="80" t="s">
        <v>433</v>
      </c>
      <c r="C89" s="451"/>
      <c r="D89" s="338">
        <f>IFERROR(C89/C$119,0)</f>
        <v>0</v>
      </c>
      <c r="E89" s="451"/>
      <c r="F89" s="338">
        <f>IFERROR(E89/E$119,0)</f>
        <v>0</v>
      </c>
      <c r="G89" s="451"/>
      <c r="H89" s="338">
        <f>IFERROR(G89/G$119,0)</f>
        <v>0</v>
      </c>
      <c r="I89" s="451"/>
      <c r="J89" s="337">
        <f>IFERROR(I89/I$119,0)</f>
        <v>0</v>
      </c>
      <c r="K89" s="715"/>
      <c r="L89" s="451"/>
      <c r="M89" s="336">
        <f>IFERROR(L89/L$119,0)</f>
        <v>0</v>
      </c>
      <c r="N89" s="451"/>
      <c r="O89" s="336">
        <f>IFERROR(N89/N$119,0)</f>
        <v>0</v>
      </c>
    </row>
    <row r="90" spans="1:15" s="230" customFormat="1">
      <c r="A90" s="303">
        <f t="shared" si="20"/>
        <v>41</v>
      </c>
      <c r="B90" s="516" t="s">
        <v>432</v>
      </c>
      <c r="C90" s="451"/>
      <c r="D90" s="338">
        <f>IFERROR(C90/C$119,0)</f>
        <v>0</v>
      </c>
      <c r="E90" s="451"/>
      <c r="F90" s="338">
        <f>IFERROR(E90/E$119,0)</f>
        <v>0</v>
      </c>
      <c r="G90" s="451"/>
      <c r="H90" s="338">
        <f>IFERROR(G90/G$119,0)</f>
        <v>0</v>
      </c>
      <c r="I90" s="451"/>
      <c r="J90" s="337">
        <f>IFERROR(I90/I$119,0)</f>
        <v>0</v>
      </c>
      <c r="K90" s="715"/>
      <c r="L90" s="451"/>
      <c r="M90" s="336">
        <f>IFERROR(L90/L$119,0)</f>
        <v>0</v>
      </c>
      <c r="N90" s="451"/>
      <c r="O90" s="336">
        <f>IFERROR(N90/N$119,0)</f>
        <v>0</v>
      </c>
    </row>
    <row r="91" spans="1:15" s="230" customFormat="1">
      <c r="A91" s="303">
        <f t="shared" si="20"/>
        <v>42</v>
      </c>
      <c r="B91" s="80" t="s">
        <v>364</v>
      </c>
      <c r="C91" s="451"/>
      <c r="D91" s="322">
        <f>IFERROR(C91/C$119,0)</f>
        <v>0</v>
      </c>
      <c r="E91" s="451"/>
      <c r="F91" s="322">
        <f>IFERROR(E91/E$119,0)</f>
        <v>0</v>
      </c>
      <c r="G91" s="451"/>
      <c r="H91" s="322">
        <f>IFERROR(G91/G$119,0)</f>
        <v>0</v>
      </c>
      <c r="I91" s="451"/>
      <c r="J91" s="322">
        <f>IFERROR(I91/I$119,0)</f>
        <v>0</v>
      </c>
      <c r="K91" s="715"/>
      <c r="L91" s="451"/>
      <c r="M91" s="336">
        <f>IFERROR(L91/L$119,0)</f>
        <v>0</v>
      </c>
      <c r="N91" s="451"/>
      <c r="O91" s="336">
        <f>IFERROR(N91/N$119,0)</f>
        <v>0</v>
      </c>
    </row>
    <row r="92" spans="1:15" s="230" customFormat="1" ht="15">
      <c r="A92" s="303">
        <f t="shared" si="20"/>
        <v>43</v>
      </c>
      <c r="B92" s="61" t="s">
        <v>360</v>
      </c>
      <c r="C92" s="449">
        <f>SUM(C88:C91)</f>
        <v>0</v>
      </c>
      <c r="D92" s="335">
        <f>IFERROR(C92/C$119,0)</f>
        <v>0</v>
      </c>
      <c r="E92" s="449">
        <f>SUM(E88:E91)</f>
        <v>0</v>
      </c>
      <c r="F92" s="335">
        <f>IFERROR(E92/E$119,0)</f>
        <v>0</v>
      </c>
      <c r="G92" s="449">
        <f>SUM(G88:G91)</f>
        <v>0</v>
      </c>
      <c r="H92" s="334">
        <f>IFERROR(G92/G$119,0)</f>
        <v>0</v>
      </c>
      <c r="I92" s="449">
        <f>SUM(I88:I91)</f>
        <v>0</v>
      </c>
      <c r="J92" s="333">
        <f>IFERROR(I92/I$119,0)</f>
        <v>0</v>
      </c>
      <c r="K92" s="715"/>
      <c r="L92" s="449">
        <f>SUM(L88:L91)</f>
        <v>0</v>
      </c>
      <c r="M92" s="331">
        <f>IFERROR(L92/L$119,0)</f>
        <v>0</v>
      </c>
      <c r="N92" s="449">
        <f>SUM(N88:N91)</f>
        <v>0</v>
      </c>
      <c r="O92" s="331">
        <f>IFERROR(N92/N$119,0)</f>
        <v>0</v>
      </c>
    </row>
    <row r="93" spans="1:15" s="230" customFormat="1" ht="15">
      <c r="A93" s="303">
        <f t="shared" si="20"/>
        <v>44</v>
      </c>
      <c r="B93" s="759" t="s">
        <v>359</v>
      </c>
      <c r="C93" s="759"/>
      <c r="D93" s="759"/>
      <c r="E93" s="759"/>
      <c r="F93" s="759"/>
      <c r="G93" s="759"/>
      <c r="H93" s="759"/>
      <c r="I93" s="759"/>
      <c r="J93" s="759"/>
      <c r="K93" s="759"/>
      <c r="L93" s="759"/>
      <c r="M93" s="759"/>
      <c r="N93" s="759"/>
      <c r="O93" s="759"/>
    </row>
    <row r="94" spans="1:15" s="230" customFormat="1">
      <c r="A94" s="303">
        <f t="shared" si="20"/>
        <v>45</v>
      </c>
      <c r="B94" s="80" t="s">
        <v>431</v>
      </c>
      <c r="C94" s="451"/>
      <c r="D94" s="338">
        <f>IFERROR(C94/C$119,0)</f>
        <v>0</v>
      </c>
      <c r="E94" s="451"/>
      <c r="F94" s="338">
        <f>IFERROR(E94/E$119,0)</f>
        <v>0</v>
      </c>
      <c r="G94" s="451"/>
      <c r="H94" s="338">
        <f>IFERROR(G94/G$119,0)</f>
        <v>0</v>
      </c>
      <c r="I94" s="451"/>
      <c r="J94" s="337">
        <f>IFERROR(I94/I$119,0)</f>
        <v>0</v>
      </c>
      <c r="K94" s="715"/>
      <c r="L94" s="451"/>
      <c r="M94" s="336">
        <f>IFERROR(L94/L$119,0)</f>
        <v>0</v>
      </c>
      <c r="N94" s="451"/>
      <c r="O94" s="336">
        <f>IFERROR(N94/N$119,0)</f>
        <v>0</v>
      </c>
    </row>
    <row r="95" spans="1:15" s="230" customFormat="1">
      <c r="A95" s="303">
        <f t="shared" si="20"/>
        <v>46</v>
      </c>
      <c r="B95" s="80" t="s">
        <v>430</v>
      </c>
      <c r="C95" s="451"/>
      <c r="D95" s="338">
        <f>IFERROR(C95/C$119,0)</f>
        <v>0</v>
      </c>
      <c r="E95" s="451"/>
      <c r="F95" s="338">
        <f>IFERROR(E95/E$119,0)</f>
        <v>0</v>
      </c>
      <c r="G95" s="451"/>
      <c r="H95" s="338">
        <f>IFERROR(G95/G$119,0)</f>
        <v>0</v>
      </c>
      <c r="I95" s="451"/>
      <c r="J95" s="337">
        <f>IFERROR(I95/I$119,0)</f>
        <v>0</v>
      </c>
      <c r="K95" s="715"/>
      <c r="L95" s="451"/>
      <c r="M95" s="336">
        <f>IFERROR(L95/L$119,0)</f>
        <v>0</v>
      </c>
      <c r="N95" s="451"/>
      <c r="O95" s="336">
        <f>IFERROR(N95/N$119,0)</f>
        <v>0</v>
      </c>
    </row>
    <row r="96" spans="1:15" s="230" customFormat="1" ht="15">
      <c r="A96" s="303">
        <f t="shared" si="20"/>
        <v>47</v>
      </c>
      <c r="B96" s="81" t="s">
        <v>354</v>
      </c>
      <c r="C96" s="449">
        <f>SUM(C94:C95)</f>
        <v>0</v>
      </c>
      <c r="D96" s="334">
        <f>IFERROR(C96/C$119,0)</f>
        <v>0</v>
      </c>
      <c r="E96" s="449">
        <f>SUM(E94:E95)</f>
        <v>0</v>
      </c>
      <c r="F96" s="334">
        <f>IFERROR(E96/E$119,0)</f>
        <v>0</v>
      </c>
      <c r="G96" s="449">
        <f>SUM(G94:G95)</f>
        <v>0</v>
      </c>
      <c r="H96" s="334">
        <f>IFERROR(G96/G$119,0)</f>
        <v>0</v>
      </c>
      <c r="I96" s="449">
        <f>SUM(I94:I95)</f>
        <v>0</v>
      </c>
      <c r="J96" s="333">
        <f>IFERROR(I96/I$119,0)</f>
        <v>0</v>
      </c>
      <c r="K96" s="715"/>
      <c r="L96" s="449">
        <f>SUM(L94:L95)</f>
        <v>0</v>
      </c>
      <c r="M96" s="331">
        <f>IFERROR(L96/L$119,0)</f>
        <v>0</v>
      </c>
      <c r="N96" s="449">
        <f>SUM(N94:N95)</f>
        <v>0</v>
      </c>
      <c r="O96" s="331">
        <f>IFERROR(N96/N$119,0)</f>
        <v>0</v>
      </c>
    </row>
    <row r="97" spans="1:15" ht="6.75" customHeight="1">
      <c r="B97" s="46"/>
      <c r="C97" s="46"/>
      <c r="D97" s="46"/>
      <c r="E97" s="46"/>
      <c r="F97" s="46"/>
      <c r="G97" s="46"/>
      <c r="H97" s="46"/>
      <c r="I97" s="46"/>
      <c r="J97" s="46"/>
      <c r="K97" s="715"/>
      <c r="L97" s="46"/>
      <c r="M97" s="46"/>
      <c r="N97" s="46"/>
      <c r="O97" s="46"/>
    </row>
    <row r="98" spans="1:15" s="230" customFormat="1" ht="15">
      <c r="A98" s="303">
        <f>A96+1</f>
        <v>48</v>
      </c>
      <c r="B98" s="47" t="s">
        <v>353</v>
      </c>
      <c r="C98" s="449">
        <f>SUM(C96+C92+C86)</f>
        <v>0</v>
      </c>
      <c r="D98" s="327">
        <f>IFERROR(C98/C$119,0)</f>
        <v>0</v>
      </c>
      <c r="E98" s="449">
        <f>SUM(E96+E92+E86)</f>
        <v>0</v>
      </c>
      <c r="F98" s="327">
        <f>IFERROR(E98/E$119,0)</f>
        <v>0</v>
      </c>
      <c r="G98" s="449">
        <f>SUM(G96+G92+G86)</f>
        <v>0</v>
      </c>
      <c r="H98" s="327">
        <f>IFERROR(G98/G$119,0)</f>
        <v>0</v>
      </c>
      <c r="I98" s="449">
        <f>SUM(I96+I92+I86)</f>
        <v>0</v>
      </c>
      <c r="J98" s="328">
        <f>IFERROR(I98/I$119,0)</f>
        <v>0</v>
      </c>
      <c r="K98" s="715"/>
      <c r="L98" s="449">
        <f>SUM(L96+L92+L86)</f>
        <v>0</v>
      </c>
      <c r="M98" s="327">
        <f>IFERROR(L98/L$119,0)</f>
        <v>0</v>
      </c>
      <c r="N98" s="449">
        <f>SUM(N96+N92+N86)</f>
        <v>0</v>
      </c>
      <c r="O98" s="327">
        <f>IFERROR(N98/N$119,0)</f>
        <v>0</v>
      </c>
    </row>
    <row r="99" spans="1:15" ht="6.75" customHeight="1">
      <c r="B99" s="46"/>
      <c r="C99" s="90"/>
      <c r="D99" s="90"/>
      <c r="E99" s="90"/>
      <c r="F99" s="90"/>
      <c r="G99" s="90"/>
      <c r="H99" s="90"/>
      <c r="I99" s="90"/>
      <c r="J99" s="90"/>
      <c r="K99" s="715"/>
      <c r="L99" s="46"/>
      <c r="M99" s="46"/>
      <c r="N99" s="46"/>
      <c r="O99" s="46"/>
    </row>
    <row r="100" spans="1:15" s="230" customFormat="1" ht="15">
      <c r="A100" s="303">
        <f>A98+1</f>
        <v>49</v>
      </c>
      <c r="B100" s="761" t="s">
        <v>352</v>
      </c>
      <c r="C100" s="759"/>
      <c r="D100" s="759"/>
      <c r="E100" s="759"/>
      <c r="F100" s="759"/>
      <c r="G100" s="759"/>
      <c r="H100" s="759"/>
      <c r="I100" s="759"/>
      <c r="J100" s="759"/>
      <c r="K100" s="759"/>
      <c r="L100" s="759"/>
      <c r="M100" s="759"/>
      <c r="N100" s="759"/>
      <c r="O100" s="759"/>
    </row>
    <row r="101" spans="1:15" s="230" customFormat="1">
      <c r="A101" s="303">
        <f t="shared" ref="A101:A117" si="21">A100+1</f>
        <v>50</v>
      </c>
      <c r="B101" s="87" t="s">
        <v>351</v>
      </c>
      <c r="C101" s="451"/>
      <c r="D101" s="420">
        <f>IFERROR(C101/C$119,0)</f>
        <v>0</v>
      </c>
      <c r="E101" s="451"/>
      <c r="F101" s="420">
        <f>IFERROR(E101/E$119,0)</f>
        <v>0</v>
      </c>
      <c r="G101" s="451"/>
      <c r="H101" s="420">
        <f>IFERROR(G101/G$119,0)</f>
        <v>0</v>
      </c>
      <c r="I101" s="451"/>
      <c r="J101" s="419">
        <f>IFERROR(I101/I$119,0)</f>
        <v>0</v>
      </c>
      <c r="K101" s="418"/>
      <c r="L101" s="451"/>
      <c r="M101" s="336">
        <f>IFERROR(L101/L$119,0)</f>
        <v>0</v>
      </c>
      <c r="N101" s="451"/>
      <c r="O101" s="336">
        <f>IFERROR(N101/N$119,0)</f>
        <v>0</v>
      </c>
    </row>
    <row r="102" spans="1:15" s="230" customFormat="1">
      <c r="A102" s="303">
        <f t="shared" si="21"/>
        <v>51</v>
      </c>
      <c r="B102" s="87" t="s">
        <v>350</v>
      </c>
      <c r="C102" s="451"/>
      <c r="D102" s="420">
        <f>IFERROR(C102/C$119,0)</f>
        <v>0</v>
      </c>
      <c r="E102" s="451"/>
      <c r="F102" s="420">
        <f>IFERROR(E102/E$119,0)</f>
        <v>0</v>
      </c>
      <c r="G102" s="451"/>
      <c r="H102" s="420">
        <f>IFERROR(G102/G$119,0)</f>
        <v>0</v>
      </c>
      <c r="I102" s="451"/>
      <c r="J102" s="419">
        <f>IFERROR(I102/I$119,0)</f>
        <v>0</v>
      </c>
      <c r="K102" s="418"/>
      <c r="L102" s="451"/>
      <c r="M102" s="336">
        <f>IFERROR(L102/L$119,0)</f>
        <v>0</v>
      </c>
      <c r="N102" s="451"/>
      <c r="O102" s="336">
        <f>IFERROR(N102/N$119,0)</f>
        <v>0</v>
      </c>
    </row>
    <row r="103" spans="1:15" s="230" customFormat="1">
      <c r="A103" s="303">
        <f t="shared" si="21"/>
        <v>52</v>
      </c>
      <c r="B103" s="87" t="s">
        <v>349</v>
      </c>
      <c r="C103" s="451"/>
      <c r="D103" s="420">
        <f>IFERROR(C103/C$119,0)</f>
        <v>0</v>
      </c>
      <c r="E103" s="451"/>
      <c r="F103" s="420">
        <f>IFERROR(E103/E$119,0)</f>
        <v>0</v>
      </c>
      <c r="G103" s="451"/>
      <c r="H103" s="420">
        <f>IFERROR(G103/G$119,0)</f>
        <v>0</v>
      </c>
      <c r="I103" s="451"/>
      <c r="J103" s="419">
        <f>IFERROR(I103/I$119,0)</f>
        <v>0</v>
      </c>
      <c r="K103" s="418"/>
      <c r="L103" s="451"/>
      <c r="M103" s="336">
        <f>IFERROR(L103/L$119,0)</f>
        <v>0</v>
      </c>
      <c r="N103" s="451"/>
      <c r="O103" s="336">
        <f>IFERROR(N103/N$119,0)</f>
        <v>0</v>
      </c>
    </row>
    <row r="104" spans="1:15" s="230" customFormat="1" ht="15">
      <c r="A104" s="303">
        <f t="shared" si="21"/>
        <v>53</v>
      </c>
      <c r="B104" s="81" t="s">
        <v>348</v>
      </c>
      <c r="C104" s="449">
        <f>SUM(C101:C103)</f>
        <v>0</v>
      </c>
      <c r="D104" s="417">
        <f>IFERROR(C104/C$119,0)</f>
        <v>0</v>
      </c>
      <c r="E104" s="449">
        <f>SUM(E101:E103)</f>
        <v>0</v>
      </c>
      <c r="F104" s="416">
        <f>IFERROR(E104/E$119,0)</f>
        <v>0</v>
      </c>
      <c r="G104" s="449">
        <f>SUM(G101:G103)</f>
        <v>0</v>
      </c>
      <c r="H104" s="416">
        <f>IFERROR(G104/G$119,0)</f>
        <v>0</v>
      </c>
      <c r="I104" s="449">
        <f>SUM(I101:I103)</f>
        <v>0</v>
      </c>
      <c r="J104" s="415">
        <f>IFERROR(I104/I$119,0)</f>
        <v>0</v>
      </c>
      <c r="K104" s="414"/>
      <c r="L104" s="449">
        <f>SUM(L101:L103)</f>
        <v>0</v>
      </c>
      <c r="M104" s="331">
        <f>IFERROR(L104/L$119,0)</f>
        <v>0</v>
      </c>
      <c r="N104" s="449">
        <f>SUM(N101:N103)</f>
        <v>0</v>
      </c>
      <c r="O104" s="331">
        <f>IFERROR(N104/N$119,0)</f>
        <v>0</v>
      </c>
    </row>
    <row r="105" spans="1:15" s="230" customFormat="1" ht="15">
      <c r="A105" s="303">
        <f t="shared" si="21"/>
        <v>54</v>
      </c>
      <c r="B105" s="761" t="s">
        <v>347</v>
      </c>
      <c r="C105" s="759"/>
      <c r="D105" s="759"/>
      <c r="E105" s="759"/>
      <c r="F105" s="759"/>
      <c r="G105" s="759"/>
      <c r="H105" s="759"/>
      <c r="I105" s="759"/>
      <c r="J105" s="759"/>
      <c r="K105" s="759"/>
      <c r="L105" s="759"/>
      <c r="M105" s="759"/>
      <c r="N105" s="759"/>
      <c r="O105" s="759"/>
    </row>
    <row r="106" spans="1:15" s="230" customFormat="1">
      <c r="A106" s="303">
        <f t="shared" si="21"/>
        <v>55</v>
      </c>
      <c r="B106" s="85" t="s">
        <v>346</v>
      </c>
      <c r="C106" s="451"/>
      <c r="D106" s="338">
        <f t="shared" ref="D106:D117" si="22">IFERROR(C106/C$119,0)</f>
        <v>0</v>
      </c>
      <c r="E106" s="451"/>
      <c r="F106" s="338">
        <f t="shared" ref="F106:F117" si="23">IFERROR(E106/E$119,0)</f>
        <v>0</v>
      </c>
      <c r="G106" s="451"/>
      <c r="H106" s="338">
        <f t="shared" ref="H106:H117" si="24">IFERROR(G106/G$119,0)</f>
        <v>0</v>
      </c>
      <c r="I106" s="451"/>
      <c r="J106" s="337">
        <f t="shared" ref="J106:J117" si="25">IFERROR(I106/I$119,0)</f>
        <v>0</v>
      </c>
      <c r="K106" s="715"/>
      <c r="L106" s="451"/>
      <c r="M106" s="336">
        <f t="shared" ref="M106:M117" si="26">IFERROR(L106/L$119,0)</f>
        <v>0</v>
      </c>
      <c r="N106" s="451"/>
      <c r="O106" s="336">
        <f t="shared" ref="O106:O117" si="27">IFERROR(N106/N$119,0)</f>
        <v>0</v>
      </c>
    </row>
    <row r="107" spans="1:15" s="230" customFormat="1">
      <c r="A107" s="303">
        <f t="shared" si="21"/>
        <v>56</v>
      </c>
      <c r="B107" s="85" t="s">
        <v>345</v>
      </c>
      <c r="C107" s="451"/>
      <c r="D107" s="338">
        <f t="shared" si="22"/>
        <v>0</v>
      </c>
      <c r="E107" s="451"/>
      <c r="F107" s="338">
        <f t="shared" si="23"/>
        <v>0</v>
      </c>
      <c r="G107" s="451"/>
      <c r="H107" s="338">
        <f t="shared" si="24"/>
        <v>0</v>
      </c>
      <c r="I107" s="451"/>
      <c r="J107" s="337">
        <f t="shared" si="25"/>
        <v>0</v>
      </c>
      <c r="K107" s="715"/>
      <c r="L107" s="451"/>
      <c r="M107" s="336">
        <f t="shared" si="26"/>
        <v>0</v>
      </c>
      <c r="N107" s="451"/>
      <c r="O107" s="336">
        <f t="shared" si="27"/>
        <v>0</v>
      </c>
    </row>
    <row r="108" spans="1:15" s="230" customFormat="1" ht="28.5">
      <c r="A108" s="303">
        <f t="shared" si="21"/>
        <v>57</v>
      </c>
      <c r="B108" s="85" t="s">
        <v>344</v>
      </c>
      <c r="C108" s="111"/>
      <c r="D108" s="338">
        <f t="shared" si="22"/>
        <v>0</v>
      </c>
      <c r="E108" s="111"/>
      <c r="F108" s="338">
        <f t="shared" si="23"/>
        <v>0</v>
      </c>
      <c r="G108" s="111"/>
      <c r="H108" s="338">
        <f t="shared" si="24"/>
        <v>0</v>
      </c>
      <c r="I108" s="111"/>
      <c r="J108" s="337">
        <f t="shared" si="25"/>
        <v>0</v>
      </c>
      <c r="K108" s="715"/>
      <c r="L108" s="451"/>
      <c r="M108" s="336">
        <f t="shared" si="26"/>
        <v>0</v>
      </c>
      <c r="N108" s="451"/>
      <c r="O108" s="336">
        <f t="shared" si="27"/>
        <v>0</v>
      </c>
    </row>
    <row r="109" spans="1:15" s="230" customFormat="1">
      <c r="A109" s="303">
        <f t="shared" si="21"/>
        <v>58</v>
      </c>
      <c r="B109" s="86" t="s">
        <v>343</v>
      </c>
      <c r="C109" s="451"/>
      <c r="D109" s="338">
        <f t="shared" si="22"/>
        <v>0</v>
      </c>
      <c r="E109" s="451"/>
      <c r="F109" s="338">
        <f t="shared" si="23"/>
        <v>0</v>
      </c>
      <c r="G109" s="451"/>
      <c r="H109" s="338">
        <f t="shared" si="24"/>
        <v>0</v>
      </c>
      <c r="I109" s="451"/>
      <c r="J109" s="337">
        <f t="shared" si="25"/>
        <v>0</v>
      </c>
      <c r="K109" s="715"/>
      <c r="L109" s="451"/>
      <c r="M109" s="336">
        <f t="shared" si="26"/>
        <v>0</v>
      </c>
      <c r="N109" s="451"/>
      <c r="O109" s="336">
        <f t="shared" si="27"/>
        <v>0</v>
      </c>
    </row>
    <row r="110" spans="1:15" s="230" customFormat="1">
      <c r="A110" s="303">
        <f t="shared" si="21"/>
        <v>59</v>
      </c>
      <c r="B110" s="86" t="s">
        <v>342</v>
      </c>
      <c r="C110" s="451"/>
      <c r="D110" s="338">
        <f t="shared" si="22"/>
        <v>0</v>
      </c>
      <c r="E110" s="451"/>
      <c r="F110" s="338">
        <f t="shared" si="23"/>
        <v>0</v>
      </c>
      <c r="G110" s="451"/>
      <c r="H110" s="338">
        <f t="shared" si="24"/>
        <v>0</v>
      </c>
      <c r="I110" s="451"/>
      <c r="J110" s="337">
        <f t="shared" si="25"/>
        <v>0</v>
      </c>
      <c r="K110" s="715"/>
      <c r="L110" s="451"/>
      <c r="M110" s="336">
        <f t="shared" si="26"/>
        <v>0</v>
      </c>
      <c r="N110" s="451"/>
      <c r="O110" s="336">
        <f t="shared" si="27"/>
        <v>0</v>
      </c>
    </row>
    <row r="111" spans="1:15" s="230" customFormat="1">
      <c r="A111" s="303">
        <f t="shared" si="21"/>
        <v>60</v>
      </c>
      <c r="B111" s="87" t="s">
        <v>341</v>
      </c>
      <c r="C111" s="451"/>
      <c r="D111" s="338">
        <f t="shared" si="22"/>
        <v>0</v>
      </c>
      <c r="E111" s="451"/>
      <c r="F111" s="338">
        <f t="shared" si="23"/>
        <v>0</v>
      </c>
      <c r="G111" s="451"/>
      <c r="H111" s="338">
        <f t="shared" si="24"/>
        <v>0</v>
      </c>
      <c r="I111" s="451"/>
      <c r="J111" s="337">
        <f t="shared" si="25"/>
        <v>0</v>
      </c>
      <c r="K111" s="715"/>
      <c r="L111" s="451"/>
      <c r="M111" s="336">
        <f t="shared" si="26"/>
        <v>0</v>
      </c>
      <c r="N111" s="451"/>
      <c r="O111" s="336">
        <f t="shared" si="27"/>
        <v>0</v>
      </c>
    </row>
    <row r="112" spans="1:15" s="230" customFormat="1">
      <c r="A112" s="303">
        <f t="shared" si="21"/>
        <v>61</v>
      </c>
      <c r="B112" s="86" t="s">
        <v>340</v>
      </c>
      <c r="C112" s="451"/>
      <c r="D112" s="338">
        <f t="shared" si="22"/>
        <v>0</v>
      </c>
      <c r="E112" s="451"/>
      <c r="F112" s="338">
        <f t="shared" si="23"/>
        <v>0</v>
      </c>
      <c r="G112" s="451"/>
      <c r="H112" s="338">
        <f t="shared" si="24"/>
        <v>0</v>
      </c>
      <c r="I112" s="451"/>
      <c r="J112" s="337">
        <f t="shared" si="25"/>
        <v>0</v>
      </c>
      <c r="K112" s="715"/>
      <c r="L112" s="451"/>
      <c r="M112" s="336">
        <f t="shared" si="26"/>
        <v>0</v>
      </c>
      <c r="N112" s="451"/>
      <c r="O112" s="336">
        <f t="shared" si="27"/>
        <v>0</v>
      </c>
    </row>
    <row r="113" spans="1:16" s="230" customFormat="1">
      <c r="A113" s="303">
        <f t="shared" si="21"/>
        <v>62</v>
      </c>
      <c r="B113" s="86" t="s">
        <v>339</v>
      </c>
      <c r="C113" s="451"/>
      <c r="D113" s="338">
        <f t="shared" si="22"/>
        <v>0</v>
      </c>
      <c r="E113" s="451"/>
      <c r="F113" s="338">
        <f t="shared" si="23"/>
        <v>0</v>
      </c>
      <c r="G113" s="451"/>
      <c r="H113" s="338">
        <f t="shared" si="24"/>
        <v>0</v>
      </c>
      <c r="I113" s="451"/>
      <c r="J113" s="337">
        <f t="shared" si="25"/>
        <v>0</v>
      </c>
      <c r="K113" s="715"/>
      <c r="L113" s="451"/>
      <c r="M113" s="336">
        <f t="shared" si="26"/>
        <v>0</v>
      </c>
      <c r="N113" s="451"/>
      <c r="O113" s="336">
        <f t="shared" si="27"/>
        <v>0</v>
      </c>
    </row>
    <row r="114" spans="1:16" s="230" customFormat="1">
      <c r="A114" s="303">
        <f t="shared" si="21"/>
        <v>63</v>
      </c>
      <c r="B114" s="86" t="s">
        <v>338</v>
      </c>
      <c r="C114" s="451"/>
      <c r="D114" s="338">
        <f t="shared" si="22"/>
        <v>0</v>
      </c>
      <c r="E114" s="451"/>
      <c r="F114" s="338">
        <f t="shared" si="23"/>
        <v>0</v>
      </c>
      <c r="G114" s="451"/>
      <c r="H114" s="338">
        <f t="shared" si="24"/>
        <v>0</v>
      </c>
      <c r="I114" s="451"/>
      <c r="J114" s="337">
        <f t="shared" si="25"/>
        <v>0</v>
      </c>
      <c r="K114" s="715"/>
      <c r="L114" s="451"/>
      <c r="M114" s="336">
        <f t="shared" si="26"/>
        <v>0</v>
      </c>
      <c r="N114" s="451"/>
      <c r="O114" s="336">
        <f t="shared" si="27"/>
        <v>0</v>
      </c>
    </row>
    <row r="115" spans="1:16" s="230" customFormat="1">
      <c r="A115" s="303">
        <f t="shared" si="21"/>
        <v>64</v>
      </c>
      <c r="B115" s="86" t="s">
        <v>337</v>
      </c>
      <c r="C115" s="451"/>
      <c r="D115" s="338">
        <f t="shared" si="22"/>
        <v>0</v>
      </c>
      <c r="E115" s="451"/>
      <c r="F115" s="338">
        <f t="shared" si="23"/>
        <v>0</v>
      </c>
      <c r="G115" s="451"/>
      <c r="H115" s="338">
        <f t="shared" si="24"/>
        <v>0</v>
      </c>
      <c r="I115" s="451"/>
      <c r="J115" s="337">
        <f t="shared" si="25"/>
        <v>0</v>
      </c>
      <c r="K115" s="715"/>
      <c r="L115" s="451"/>
      <c r="M115" s="336">
        <f t="shared" si="26"/>
        <v>0</v>
      </c>
      <c r="N115" s="451"/>
      <c r="O115" s="336">
        <f t="shared" si="27"/>
        <v>0</v>
      </c>
    </row>
    <row r="116" spans="1:16" s="230" customFormat="1">
      <c r="A116" s="303">
        <f t="shared" si="21"/>
        <v>65</v>
      </c>
      <c r="B116" s="86" t="s">
        <v>336</v>
      </c>
      <c r="C116" s="451"/>
      <c r="D116" s="338">
        <f t="shared" si="22"/>
        <v>0</v>
      </c>
      <c r="E116" s="451"/>
      <c r="F116" s="338">
        <f t="shared" si="23"/>
        <v>0</v>
      </c>
      <c r="G116" s="451"/>
      <c r="H116" s="338">
        <f t="shared" si="24"/>
        <v>0</v>
      </c>
      <c r="I116" s="451"/>
      <c r="J116" s="337">
        <f t="shared" si="25"/>
        <v>0</v>
      </c>
      <c r="K116" s="715"/>
      <c r="L116" s="451"/>
      <c r="M116" s="336">
        <f t="shared" si="26"/>
        <v>0</v>
      </c>
      <c r="N116" s="451"/>
      <c r="O116" s="336">
        <f t="shared" si="27"/>
        <v>0</v>
      </c>
    </row>
    <row r="117" spans="1:16" s="230" customFormat="1" ht="15">
      <c r="A117" s="303">
        <f t="shared" si="21"/>
        <v>66</v>
      </c>
      <c r="B117" s="81" t="s">
        <v>335</v>
      </c>
      <c r="C117" s="449">
        <f>SUM(C106:C116)</f>
        <v>0</v>
      </c>
      <c r="D117" s="339">
        <f t="shared" si="22"/>
        <v>0</v>
      </c>
      <c r="E117" s="449">
        <f>SUM(E106:E116)</f>
        <v>0</v>
      </c>
      <c r="F117" s="413">
        <f t="shared" si="23"/>
        <v>0</v>
      </c>
      <c r="G117" s="449">
        <f>SUM(G106:G116)</f>
        <v>0</v>
      </c>
      <c r="H117" s="413">
        <f t="shared" si="24"/>
        <v>0</v>
      </c>
      <c r="I117" s="449">
        <f>SUM(I106:I116)</f>
        <v>0</v>
      </c>
      <c r="J117" s="366">
        <f t="shared" si="25"/>
        <v>0</v>
      </c>
      <c r="K117" s="715"/>
      <c r="L117" s="449">
        <f>SUM(L106:L116)</f>
        <v>0</v>
      </c>
      <c r="M117" s="413">
        <f t="shared" si="26"/>
        <v>0</v>
      </c>
      <c r="N117" s="449">
        <f>SUM(N106:N116)</f>
        <v>0</v>
      </c>
      <c r="O117" s="413">
        <f t="shared" si="27"/>
        <v>0</v>
      </c>
    </row>
    <row r="118" spans="1:16" ht="6.75" customHeight="1">
      <c r="B118" s="91"/>
      <c r="C118" s="51"/>
      <c r="D118" s="322"/>
      <c r="E118" s="51"/>
      <c r="F118" s="322"/>
      <c r="G118" s="51"/>
      <c r="H118" s="322"/>
      <c r="I118" s="51"/>
      <c r="J118" s="322"/>
      <c r="K118" s="715"/>
      <c r="L118" s="54"/>
      <c r="M118" s="330"/>
      <c r="N118" s="54"/>
      <c r="O118" s="330"/>
      <c r="P118" s="321"/>
    </row>
    <row r="119" spans="1:16" s="230" customFormat="1" ht="15.75" thickBot="1">
      <c r="A119" s="303">
        <f>A117+1</f>
        <v>67</v>
      </c>
      <c r="B119" s="47" t="s">
        <v>429</v>
      </c>
      <c r="C119" s="449">
        <f>C98+C104+C117</f>
        <v>0</v>
      </c>
      <c r="D119" s="327">
        <f>IFERROR(C119/C$119,0)</f>
        <v>0</v>
      </c>
      <c r="E119" s="449">
        <f>E98+E104+E117</f>
        <v>0</v>
      </c>
      <c r="F119" s="327">
        <f>IFERROR(E119/E$119,0)</f>
        <v>0</v>
      </c>
      <c r="G119" s="449">
        <f>G98+G104+G117</f>
        <v>0</v>
      </c>
      <c r="H119" s="327">
        <f>IFERROR(G119/G$119,0)</f>
        <v>0</v>
      </c>
      <c r="I119" s="449">
        <f>I98+I104+I117</f>
        <v>0</v>
      </c>
      <c r="J119" s="328">
        <f>IFERROR(I119/I$119,0)</f>
        <v>0</v>
      </c>
      <c r="K119" s="715"/>
      <c r="L119" s="449">
        <f>L98+L104+L117</f>
        <v>0</v>
      </c>
      <c r="M119" s="327">
        <f>IFERROR(L119/L$119,0)</f>
        <v>0</v>
      </c>
      <c r="N119" s="449">
        <f>N98+N104+N117</f>
        <v>0</v>
      </c>
      <c r="O119" s="327">
        <f>IFERROR(N119/N$119,0)</f>
        <v>0</v>
      </c>
    </row>
    <row r="120" spans="1:16" ht="6.75" customHeight="1">
      <c r="B120" s="92"/>
      <c r="C120" s="56"/>
      <c r="D120" s="326"/>
      <c r="E120" s="56"/>
      <c r="F120" s="56"/>
      <c r="G120" s="56"/>
      <c r="H120" s="326"/>
      <c r="I120" s="56"/>
      <c r="J120" s="56"/>
      <c r="K120" s="715"/>
      <c r="L120" s="56"/>
      <c r="M120" s="56"/>
      <c r="N120" s="56"/>
      <c r="O120" s="56"/>
    </row>
    <row r="121" spans="1:16" s="230" customFormat="1" ht="15">
      <c r="A121" s="303">
        <f>A119+1</f>
        <v>68</v>
      </c>
      <c r="B121" s="759" t="s">
        <v>329</v>
      </c>
      <c r="C121" s="759"/>
      <c r="D121" s="759"/>
      <c r="E121" s="759"/>
      <c r="F121" s="759"/>
      <c r="G121" s="759"/>
      <c r="H121" s="759"/>
      <c r="I121" s="759"/>
      <c r="J121" s="759"/>
      <c r="K121" s="759"/>
      <c r="L121" s="759"/>
      <c r="M121" s="759"/>
      <c r="N121" s="759"/>
      <c r="O121" s="759"/>
    </row>
    <row r="122" spans="1:16" s="230" customFormat="1" ht="15">
      <c r="A122" s="303">
        <f>A121+1</f>
        <v>69</v>
      </c>
      <c r="B122" s="88" t="s">
        <v>333</v>
      </c>
      <c r="C122" s="449">
        <f>C77-C119</f>
        <v>0</v>
      </c>
      <c r="D122" s="93">
        <f>IFERROR(C122/C$126,0)</f>
        <v>0</v>
      </c>
      <c r="E122" s="449">
        <f>E77-E119</f>
        <v>0</v>
      </c>
      <c r="F122" s="93">
        <f>IFERROR(E122/E$126,0)</f>
        <v>0</v>
      </c>
      <c r="G122" s="449">
        <f>G77-G119</f>
        <v>0</v>
      </c>
      <c r="H122" s="59">
        <f>IFERROR(G122/G$126,0)</f>
        <v>0</v>
      </c>
      <c r="I122" s="449">
        <f>I77-I119</f>
        <v>0</v>
      </c>
      <c r="J122" s="94">
        <f>IFERROR(I122/I$126,0)</f>
        <v>0</v>
      </c>
      <c r="K122" s="760"/>
      <c r="L122" s="449">
        <f>L77-L119</f>
        <v>0</v>
      </c>
      <c r="M122" s="95">
        <f>IFERROR(L122/L$126,0)</f>
        <v>0</v>
      </c>
      <c r="N122" s="449">
        <f>N77-N119</f>
        <v>0</v>
      </c>
      <c r="O122" s="95">
        <f>IFERROR(N122/N$126,0)</f>
        <v>0</v>
      </c>
    </row>
    <row r="123" spans="1:16" s="230" customFormat="1" ht="42.75">
      <c r="A123" s="303">
        <f>A122+1</f>
        <v>70</v>
      </c>
      <c r="B123" s="85" t="s">
        <v>332</v>
      </c>
      <c r="C123" s="451"/>
      <c r="D123" s="59">
        <f>IFERROR(C123/C$126,0)</f>
        <v>0</v>
      </c>
      <c r="E123" s="451"/>
      <c r="F123" s="59">
        <f>IFERROR(E123/E$126,0)</f>
        <v>0</v>
      </c>
      <c r="G123" s="451"/>
      <c r="H123" s="59">
        <f>IFERROR(G123/G$126,0)</f>
        <v>0</v>
      </c>
      <c r="I123" s="451"/>
      <c r="J123" s="94">
        <f>IFERROR(I123/I$126,0)</f>
        <v>0</v>
      </c>
      <c r="K123" s="760"/>
      <c r="L123" s="451"/>
      <c r="M123" s="96">
        <f>IFERROR(L123/L$126,0)</f>
        <v>0</v>
      </c>
      <c r="N123" s="451"/>
      <c r="O123" s="96">
        <f>IFERROR(N123/N$126,0)</f>
        <v>0</v>
      </c>
    </row>
    <row r="124" spans="1:16" s="230" customFormat="1">
      <c r="A124" s="303">
        <f>A123+1</f>
        <v>71</v>
      </c>
      <c r="B124" s="86" t="s">
        <v>331</v>
      </c>
      <c r="C124" s="451"/>
      <c r="D124" s="59">
        <f>IFERROR(C124/C$126,0)</f>
        <v>0</v>
      </c>
      <c r="E124" s="451"/>
      <c r="F124" s="59">
        <f>IFERROR(E124/E$126,0)</f>
        <v>0</v>
      </c>
      <c r="G124" s="451"/>
      <c r="H124" s="59">
        <f>IFERROR(G124/G$126,0)</f>
        <v>0</v>
      </c>
      <c r="I124" s="451"/>
      <c r="J124" s="94">
        <f>IFERROR(I124/I$126,0)</f>
        <v>0</v>
      </c>
      <c r="K124" s="760"/>
      <c r="L124" s="451"/>
      <c r="M124" s="96">
        <f>IFERROR(L124/L$126,0)</f>
        <v>0</v>
      </c>
      <c r="N124" s="451"/>
      <c r="O124" s="96">
        <f>IFERROR(N124/N$126,0)</f>
        <v>0</v>
      </c>
    </row>
    <row r="125" spans="1:16" s="230" customFormat="1">
      <c r="A125" s="303">
        <f>A124+1</f>
        <v>72</v>
      </c>
      <c r="B125" s="515" t="s">
        <v>428</v>
      </c>
      <c r="C125" s="451"/>
      <c r="D125" s="59">
        <f>IFERROR(C125/C$126,0)</f>
        <v>0</v>
      </c>
      <c r="E125" s="451"/>
      <c r="F125" s="59">
        <f>IFERROR(E125/E$126,0)</f>
        <v>0</v>
      </c>
      <c r="G125" s="451"/>
      <c r="H125" s="59">
        <f>IFERROR(G125/G$126,0)</f>
        <v>0</v>
      </c>
      <c r="I125" s="451"/>
      <c r="J125" s="94">
        <f>IFERROR(I125/I$126,0)</f>
        <v>0</v>
      </c>
      <c r="K125" s="760"/>
      <c r="L125" s="451"/>
      <c r="M125" s="96">
        <f>IFERROR(L125/L$126,0)</f>
        <v>0</v>
      </c>
      <c r="N125" s="451"/>
      <c r="O125" s="96">
        <f>IFERROR(N125/N$126,0)</f>
        <v>0</v>
      </c>
    </row>
    <row r="126" spans="1:16" s="230" customFormat="1" ht="15">
      <c r="A126" s="303">
        <f>A125+1</f>
        <v>73</v>
      </c>
      <c r="B126" s="47" t="s">
        <v>329</v>
      </c>
      <c r="C126" s="449">
        <f>SUM(C122:C125)</f>
        <v>0</v>
      </c>
      <c r="D126" s="323">
        <f>IFERROR(C126/C$126,0)</f>
        <v>0</v>
      </c>
      <c r="E126" s="449">
        <f>SUM(E122:E125)</f>
        <v>0</v>
      </c>
      <c r="F126" s="412">
        <f>IFERROR(E126/E$126,0)</f>
        <v>0</v>
      </c>
      <c r="G126" s="449">
        <f>SUM(G122:G125)</f>
        <v>0</v>
      </c>
      <c r="H126" s="323">
        <f>IFERROR(G126/G$126,0)</f>
        <v>0</v>
      </c>
      <c r="I126" s="449">
        <f>SUM(I122:I125)</f>
        <v>0</v>
      </c>
      <c r="J126" s="324">
        <f>IFERROR(I126/I$126,0)</f>
        <v>0</v>
      </c>
      <c r="K126" s="760"/>
      <c r="L126" s="449">
        <f>SUM(L122:L125)</f>
        <v>0</v>
      </c>
      <c r="M126" s="323">
        <f>IFERROR(L126/L$126,0)</f>
        <v>0</v>
      </c>
      <c r="N126" s="449">
        <f>SUM(N122:N125)</f>
        <v>0</v>
      </c>
      <c r="O126" s="323">
        <f>IFERROR(N126/N$126,0)</f>
        <v>0</v>
      </c>
    </row>
    <row r="127" spans="1:16" ht="6.75" customHeight="1">
      <c r="B127" s="97"/>
      <c r="C127" s="56"/>
      <c r="D127" s="322"/>
      <c r="E127" s="63"/>
      <c r="F127" s="63"/>
      <c r="G127" s="63"/>
      <c r="H127" s="322"/>
      <c r="I127" s="63"/>
      <c r="J127" s="63"/>
      <c r="K127" s="760"/>
      <c r="L127" s="63"/>
      <c r="M127" s="63"/>
      <c r="N127" s="63"/>
      <c r="O127" s="63"/>
    </row>
    <row r="128" spans="1:16" s="230" customFormat="1" ht="15">
      <c r="A128" s="303">
        <f>A126+1</f>
        <v>74</v>
      </c>
      <c r="B128" s="761" t="s">
        <v>324</v>
      </c>
      <c r="C128" s="759"/>
      <c r="D128" s="759"/>
      <c r="E128" s="759"/>
      <c r="F128" s="759"/>
      <c r="G128" s="759"/>
      <c r="H128" s="759"/>
      <c r="I128" s="759"/>
      <c r="J128" s="759"/>
      <c r="K128" s="759"/>
      <c r="L128" s="759"/>
      <c r="M128" s="759"/>
      <c r="N128" s="759"/>
      <c r="O128" s="759"/>
    </row>
    <row r="129" spans="1:15" s="230" customFormat="1" ht="15">
      <c r="A129" s="303">
        <f>A128+1</f>
        <v>75</v>
      </c>
      <c r="B129" s="88" t="s">
        <v>328</v>
      </c>
      <c r="C129" s="451"/>
      <c r="D129" s="317"/>
      <c r="E129" s="449">
        <f>C133</f>
        <v>0</v>
      </c>
      <c r="F129" s="317"/>
      <c r="G129" s="449">
        <f>E133</f>
        <v>0</v>
      </c>
      <c r="H129" s="317"/>
      <c r="I129" s="449">
        <f>G133</f>
        <v>0</v>
      </c>
      <c r="J129" s="318"/>
      <c r="K129" s="714"/>
      <c r="L129" s="449">
        <f>E133</f>
        <v>0</v>
      </c>
      <c r="M129" s="317"/>
      <c r="N129" s="449">
        <f>L133</f>
        <v>0</v>
      </c>
      <c r="O129" s="317"/>
    </row>
    <row r="130" spans="1:15" s="230" customFormat="1" ht="15">
      <c r="A130" s="303">
        <f>A129+1</f>
        <v>76</v>
      </c>
      <c r="B130" s="87" t="s">
        <v>427</v>
      </c>
      <c r="C130" s="449">
        <f>C126</f>
        <v>0</v>
      </c>
      <c r="D130" s="317"/>
      <c r="E130" s="449">
        <f>E126</f>
        <v>0</v>
      </c>
      <c r="F130" s="317"/>
      <c r="G130" s="449">
        <f>G126</f>
        <v>0</v>
      </c>
      <c r="H130" s="410"/>
      <c r="I130" s="449">
        <f>I126</f>
        <v>0</v>
      </c>
      <c r="J130" s="411"/>
      <c r="K130" s="714"/>
      <c r="L130" s="449">
        <f>L126</f>
        <v>0</v>
      </c>
      <c r="M130" s="410"/>
      <c r="N130" s="449">
        <f>N126</f>
        <v>0</v>
      </c>
      <c r="O130" s="410"/>
    </row>
    <row r="131" spans="1:15" s="230" customFormat="1" ht="28.5">
      <c r="A131" s="303">
        <f>A130+1</f>
        <v>77</v>
      </c>
      <c r="B131" s="87" t="s">
        <v>326</v>
      </c>
      <c r="C131" s="451"/>
      <c r="D131" s="314"/>
      <c r="E131" s="451"/>
      <c r="F131" s="314"/>
      <c r="G131" s="451"/>
      <c r="H131" s="314"/>
      <c r="I131" s="451"/>
      <c r="J131" s="315"/>
      <c r="K131" s="714"/>
      <c r="L131" s="451"/>
      <c r="M131" s="314"/>
      <c r="N131" s="451"/>
      <c r="O131" s="314"/>
    </row>
    <row r="132" spans="1:15" s="230" customFormat="1" ht="28.5">
      <c r="A132" s="303">
        <f>A131+1</f>
        <v>78</v>
      </c>
      <c r="B132" s="87" t="s">
        <v>325</v>
      </c>
      <c r="C132" s="451"/>
      <c r="D132" s="314"/>
      <c r="E132" s="451"/>
      <c r="F132" s="314"/>
      <c r="G132" s="451"/>
      <c r="H132" s="314"/>
      <c r="I132" s="451"/>
      <c r="J132" s="315"/>
      <c r="K132" s="714"/>
      <c r="L132" s="451"/>
      <c r="M132" s="314"/>
      <c r="N132" s="451"/>
      <c r="O132" s="314"/>
    </row>
    <row r="133" spans="1:15" s="230" customFormat="1" ht="15">
      <c r="A133" s="303">
        <f>A132+1</f>
        <v>79</v>
      </c>
      <c r="B133" s="52" t="s">
        <v>324</v>
      </c>
      <c r="C133" s="449">
        <f>SUM(C129:C132)</f>
        <v>0</v>
      </c>
      <c r="D133" s="310"/>
      <c r="E133" s="449">
        <f>SUM(E129:E132)</f>
        <v>0</v>
      </c>
      <c r="F133" s="310"/>
      <c r="G133" s="449">
        <f>SUM(G129:G132)</f>
        <v>0</v>
      </c>
      <c r="H133" s="310"/>
      <c r="I133" s="449">
        <f>SUM(I129:I132)</f>
        <v>0</v>
      </c>
      <c r="J133" s="311"/>
      <c r="K133" s="714"/>
      <c r="L133" s="449">
        <f>SUM(L129:L132)</f>
        <v>0</v>
      </c>
      <c r="M133" s="310"/>
      <c r="N133" s="449">
        <f>SUM(N129:N132)</f>
        <v>0</v>
      </c>
      <c r="O133" s="310"/>
    </row>
    <row r="134" spans="1:15" ht="6.75" customHeight="1">
      <c r="K134" s="714"/>
      <c r="L134" s="66"/>
      <c r="N134" s="66"/>
    </row>
    <row r="135" spans="1:15" s="230" customFormat="1" ht="44.25" customHeight="1">
      <c r="A135" s="303">
        <f>A133+1</f>
        <v>80</v>
      </c>
      <c r="B135" s="759" t="s">
        <v>426</v>
      </c>
      <c r="C135" s="759"/>
      <c r="D135" s="759"/>
      <c r="E135" s="759"/>
      <c r="F135" s="759"/>
      <c r="G135" s="759"/>
      <c r="H135" s="759"/>
      <c r="I135" s="759"/>
      <c r="J135" s="759"/>
      <c r="K135" s="759"/>
      <c r="L135" s="759"/>
      <c r="M135" s="759"/>
      <c r="N135" s="759"/>
      <c r="O135" s="759"/>
    </row>
    <row r="136" spans="1:15" s="230" customFormat="1">
      <c r="A136" s="303">
        <f>A135+1</f>
        <v>81</v>
      </c>
      <c r="B136" s="99" t="s">
        <v>305</v>
      </c>
      <c r="C136" s="451"/>
      <c r="D136" s="308"/>
      <c r="E136" s="451"/>
      <c r="F136" s="308"/>
      <c r="G136" s="68"/>
      <c r="H136" s="308"/>
      <c r="I136" s="68"/>
      <c r="J136" s="309"/>
      <c r="K136" s="715"/>
      <c r="L136" s="451"/>
      <c r="M136" s="308"/>
      <c r="N136" s="451"/>
      <c r="O136" s="308"/>
    </row>
    <row r="137" spans="1:15" s="230" customFormat="1" ht="15">
      <c r="A137" s="303">
        <f>A136+1</f>
        <v>82</v>
      </c>
      <c r="B137" s="69" t="s">
        <v>303</v>
      </c>
      <c r="C137" s="451"/>
      <c r="D137" s="308"/>
      <c r="E137" s="451"/>
      <c r="F137" s="308"/>
      <c r="G137" s="68"/>
      <c r="H137" s="308"/>
      <c r="I137" s="68"/>
      <c r="J137" s="309"/>
      <c r="K137" s="715"/>
      <c r="L137" s="451"/>
      <c r="M137" s="308"/>
      <c r="N137" s="451"/>
      <c r="O137" s="308"/>
    </row>
    <row r="138" spans="1:15" s="230" customFormat="1">
      <c r="A138" s="303">
        <f>A137+1</f>
        <v>83</v>
      </c>
      <c r="B138" s="67" t="s">
        <v>301</v>
      </c>
      <c r="C138" s="451"/>
      <c r="D138" s="308"/>
      <c r="E138" s="451"/>
      <c r="F138" s="308"/>
      <c r="G138" s="68"/>
      <c r="H138" s="308"/>
      <c r="I138" s="68"/>
      <c r="J138" s="309"/>
      <c r="K138" s="715"/>
      <c r="L138" s="451"/>
      <c r="M138" s="308"/>
      <c r="N138" s="451"/>
      <c r="O138" s="308"/>
    </row>
    <row r="139" spans="1:15" s="230" customFormat="1" ht="15">
      <c r="A139" s="303">
        <f>A138+1</f>
        <v>84</v>
      </c>
      <c r="B139" s="70" t="s">
        <v>299</v>
      </c>
      <c r="C139" s="451"/>
      <c r="D139" s="308"/>
      <c r="E139" s="451"/>
      <c r="F139" s="308"/>
      <c r="G139" s="68"/>
      <c r="H139" s="308"/>
      <c r="I139" s="68"/>
      <c r="J139" s="309"/>
      <c r="K139" s="715"/>
      <c r="L139" s="451"/>
      <c r="M139" s="308"/>
      <c r="N139" s="451"/>
      <c r="O139" s="308"/>
    </row>
    <row r="140" spans="1:15" s="230" customFormat="1" ht="15">
      <c r="A140" s="303">
        <f>A139+1</f>
        <v>85</v>
      </c>
      <c r="B140" s="69" t="s">
        <v>297</v>
      </c>
      <c r="C140" s="451"/>
      <c r="D140" s="306"/>
      <c r="E140" s="451"/>
      <c r="F140" s="306"/>
      <c r="G140" s="68"/>
      <c r="H140" s="306"/>
      <c r="I140" s="68"/>
      <c r="J140" s="307"/>
      <c r="K140" s="715"/>
      <c r="L140" s="451"/>
      <c r="M140" s="306"/>
      <c r="N140" s="451"/>
      <c r="O140" s="306"/>
    </row>
    <row r="141" spans="1:15" ht="6.75" customHeight="1">
      <c r="B141" s="71"/>
      <c r="J141" s="34"/>
      <c r="K141" s="715"/>
      <c r="L141" s="66"/>
      <c r="M141" s="34"/>
      <c r="N141" s="66"/>
      <c r="O141" s="34"/>
    </row>
    <row r="142" spans="1:15" s="230" customFormat="1" ht="15">
      <c r="A142" s="303">
        <f>A140+1</f>
        <v>86</v>
      </c>
      <c r="B142" s="72" t="s">
        <v>322</v>
      </c>
      <c r="C142" s="503"/>
      <c r="D142" s="68"/>
      <c r="E142" s="503"/>
      <c r="F142" s="68"/>
      <c r="G142" s="68"/>
      <c r="H142" s="68"/>
      <c r="I142" s="68"/>
      <c r="J142" s="305"/>
      <c r="K142" s="715"/>
      <c r="L142" s="503"/>
      <c r="M142" s="68"/>
      <c r="N142" s="503"/>
      <c r="O142" s="68"/>
    </row>
    <row r="143" spans="1:15" ht="6.75" customHeight="1">
      <c r="A143" s="409"/>
      <c r="B143" s="100"/>
      <c r="C143" s="66"/>
      <c r="D143" s="66"/>
      <c r="E143" s="66"/>
      <c r="F143" s="66"/>
      <c r="G143" s="101"/>
      <c r="H143" s="101"/>
      <c r="I143" s="101"/>
      <c r="J143" s="101"/>
      <c r="K143" s="715"/>
      <c r="L143" s="101"/>
      <c r="M143" s="101"/>
      <c r="N143" s="101"/>
      <c r="O143" s="101"/>
    </row>
    <row r="144" spans="1:15" s="230" customFormat="1" ht="15">
      <c r="A144" s="112"/>
      <c r="B144" s="759" t="s">
        <v>321</v>
      </c>
      <c r="C144" s="759"/>
      <c r="D144" s="759"/>
      <c r="E144" s="759"/>
      <c r="F144" s="759"/>
      <c r="G144" s="759"/>
      <c r="H144" s="759"/>
      <c r="I144" s="759"/>
      <c r="J144" s="759"/>
      <c r="K144" s="769"/>
      <c r="L144" s="759"/>
      <c r="M144" s="759"/>
      <c r="N144" s="759"/>
      <c r="O144" s="759"/>
    </row>
    <row r="145" spans="1:16" s="230" customFormat="1">
      <c r="A145" s="303">
        <f>A142+1</f>
        <v>87</v>
      </c>
      <c r="B145" s="512" t="s">
        <v>425</v>
      </c>
      <c r="C145" s="698"/>
      <c r="D145" s="699"/>
      <c r="E145" s="698"/>
      <c r="F145" s="699"/>
      <c r="G145" s="698"/>
      <c r="H145" s="699"/>
      <c r="I145" s="698"/>
      <c r="J145" s="699"/>
      <c r="K145" s="714"/>
      <c r="L145" s="698"/>
      <c r="M145" s="699"/>
      <c r="N145" s="698"/>
      <c r="O145" s="699"/>
    </row>
    <row r="146" spans="1:16" s="230" customFormat="1">
      <c r="A146" s="303">
        <f>A145+1</f>
        <v>88</v>
      </c>
      <c r="B146" s="512" t="s">
        <v>424</v>
      </c>
      <c r="C146" s="698"/>
      <c r="D146" s="699"/>
      <c r="E146" s="698"/>
      <c r="F146" s="699"/>
      <c r="G146" s="698"/>
      <c r="H146" s="699"/>
      <c r="I146" s="698"/>
      <c r="J146" s="699"/>
      <c r="K146" s="714"/>
      <c r="L146" s="698"/>
      <c r="M146" s="699"/>
      <c r="N146" s="698"/>
      <c r="O146" s="699"/>
    </row>
    <row r="147" spans="1:16" s="230" customFormat="1">
      <c r="A147" s="303">
        <f>A146+1</f>
        <v>89</v>
      </c>
      <c r="B147" s="512" t="s">
        <v>423</v>
      </c>
      <c r="C147" s="698"/>
      <c r="D147" s="699"/>
      <c r="E147" s="698"/>
      <c r="F147" s="699"/>
      <c r="G147" s="698"/>
      <c r="H147" s="699"/>
      <c r="I147" s="698"/>
      <c r="J147" s="699"/>
      <c r="K147" s="714"/>
      <c r="L147" s="698"/>
      <c r="M147" s="699"/>
      <c r="N147" s="698"/>
      <c r="O147" s="699"/>
    </row>
    <row r="148" spans="1:16" s="230" customFormat="1">
      <c r="A148" s="303">
        <f>A147+1</f>
        <v>90</v>
      </c>
      <c r="B148" s="512" t="s">
        <v>422</v>
      </c>
      <c r="C148" s="698"/>
      <c r="D148" s="699"/>
      <c r="E148" s="698"/>
      <c r="F148" s="699"/>
      <c r="G148" s="698"/>
      <c r="H148" s="699"/>
      <c r="I148" s="698"/>
      <c r="J148" s="699"/>
      <c r="K148" s="714"/>
      <c r="L148" s="698"/>
      <c r="M148" s="699"/>
      <c r="N148" s="698"/>
      <c r="O148" s="699"/>
    </row>
    <row r="149" spans="1:16" s="230" customFormat="1">
      <c r="A149" s="303">
        <f>A148+1</f>
        <v>91</v>
      </c>
      <c r="B149" s="512" t="s">
        <v>421</v>
      </c>
      <c r="C149" s="698"/>
      <c r="D149" s="699"/>
      <c r="E149" s="698"/>
      <c r="F149" s="699"/>
      <c r="G149" s="698"/>
      <c r="H149" s="699"/>
      <c r="I149" s="698"/>
      <c r="J149" s="699"/>
      <c r="K149" s="714"/>
      <c r="L149" s="698"/>
      <c r="M149" s="699"/>
      <c r="N149" s="698"/>
      <c r="O149" s="699"/>
    </row>
    <row r="150" spans="1:16" ht="6.75" customHeight="1"/>
    <row r="151" spans="1:16" s="230" customFormat="1" ht="15">
      <c r="A151" s="112"/>
      <c r="B151" s="762" t="s">
        <v>2</v>
      </c>
      <c r="C151" s="762"/>
      <c r="D151" s="762"/>
      <c r="E151" s="762"/>
      <c r="F151" s="762"/>
      <c r="G151" s="762"/>
      <c r="H151" s="762"/>
      <c r="I151" s="762"/>
      <c r="J151" s="762"/>
      <c r="K151" s="408"/>
      <c r="L151" s="34"/>
      <c r="M151" s="66"/>
      <c r="N151" s="34"/>
      <c r="O151" s="66"/>
      <c r="P151" s="159"/>
    </row>
    <row r="152" spans="1:16" s="230" customFormat="1" ht="14.25" customHeight="1">
      <c r="A152" s="303" t="s">
        <v>3</v>
      </c>
      <c r="B152" s="763" t="s">
        <v>315</v>
      </c>
      <c r="C152" s="764"/>
      <c r="D152" s="764"/>
      <c r="E152" s="764"/>
      <c r="F152" s="764"/>
      <c r="G152" s="764"/>
      <c r="H152" s="764"/>
      <c r="I152" s="764"/>
      <c r="J152" s="765"/>
      <c r="K152" s="302"/>
      <c r="L152" s="74"/>
      <c r="M152" s="74"/>
      <c r="N152" s="74"/>
      <c r="O152" s="74"/>
      <c r="P152" s="159"/>
    </row>
    <row r="153" spans="1:16" s="230" customFormat="1" ht="39" customHeight="1">
      <c r="A153" s="301">
        <f>A61</f>
        <v>15</v>
      </c>
      <c r="B153" s="64" t="s">
        <v>90</v>
      </c>
      <c r="C153" s="766" t="s">
        <v>314</v>
      </c>
      <c r="D153" s="767"/>
      <c r="E153" s="767"/>
      <c r="F153" s="767"/>
      <c r="G153" s="767"/>
      <c r="H153" s="767"/>
      <c r="I153" s="767"/>
      <c r="J153" s="768"/>
      <c r="K153" s="150"/>
      <c r="L153" s="150"/>
      <c r="M153" s="150"/>
      <c r="N153" s="150"/>
      <c r="O153" s="150"/>
      <c r="P153" s="159"/>
    </row>
    <row r="154" spans="1:16" s="230" customFormat="1" ht="76.5" customHeight="1">
      <c r="A154" s="301">
        <f>A63</f>
        <v>17</v>
      </c>
      <c r="B154" s="64" t="s">
        <v>88</v>
      </c>
      <c r="C154" s="706" t="s">
        <v>313</v>
      </c>
      <c r="D154" s="707"/>
      <c r="E154" s="707"/>
      <c r="F154" s="707"/>
      <c r="G154" s="707"/>
      <c r="H154" s="707"/>
      <c r="I154" s="707"/>
      <c r="J154" s="708"/>
      <c r="K154" s="150"/>
      <c r="L154" s="150"/>
      <c r="M154" s="150"/>
      <c r="N154" s="150"/>
      <c r="O154" s="150"/>
      <c r="P154" s="159"/>
    </row>
    <row r="155" spans="1:16" s="230" customFormat="1" ht="31.5" customHeight="1">
      <c r="A155" s="301">
        <f>A75</f>
        <v>28</v>
      </c>
      <c r="B155" s="156" t="s">
        <v>77</v>
      </c>
      <c r="C155" s="706" t="s">
        <v>312</v>
      </c>
      <c r="D155" s="707"/>
      <c r="E155" s="707"/>
      <c r="F155" s="707"/>
      <c r="G155" s="707"/>
      <c r="H155" s="707"/>
      <c r="I155" s="707"/>
      <c r="J155" s="708"/>
      <c r="K155" s="150"/>
      <c r="L155" s="150"/>
      <c r="M155" s="150"/>
      <c r="N155" s="150"/>
      <c r="O155" s="150"/>
      <c r="P155" s="159"/>
    </row>
    <row r="156" spans="1:16" s="230" customFormat="1" ht="31.5" customHeight="1">
      <c r="A156" s="301">
        <f>A123</f>
        <v>70</v>
      </c>
      <c r="B156" s="64" t="s">
        <v>311</v>
      </c>
      <c r="C156" s="706" t="s">
        <v>420</v>
      </c>
      <c r="D156" s="707"/>
      <c r="E156" s="707"/>
      <c r="F156" s="707"/>
      <c r="G156" s="707"/>
      <c r="H156" s="707"/>
      <c r="I156" s="707"/>
      <c r="J156" s="708"/>
      <c r="K156" s="150"/>
      <c r="L156" s="150"/>
      <c r="M156" s="150"/>
      <c r="N156" s="150"/>
      <c r="O156" s="150"/>
      <c r="P156" s="159"/>
    </row>
    <row r="157" spans="1:16" s="230" customFormat="1" ht="28.5" customHeight="1">
      <c r="A157" s="301">
        <f>A132</f>
        <v>78</v>
      </c>
      <c r="B157" s="64" t="s">
        <v>309</v>
      </c>
      <c r="C157" s="706" t="s">
        <v>308</v>
      </c>
      <c r="D157" s="707"/>
      <c r="E157" s="707"/>
      <c r="F157" s="707"/>
      <c r="G157" s="707"/>
      <c r="H157" s="707"/>
      <c r="I157" s="707"/>
      <c r="J157" s="708"/>
      <c r="K157" s="150"/>
      <c r="L157" s="150"/>
      <c r="M157" s="150"/>
      <c r="N157" s="150"/>
      <c r="O157" s="150"/>
      <c r="P157" s="159"/>
    </row>
    <row r="158" spans="1:16" s="230" customFormat="1" ht="61.5" customHeight="1">
      <c r="A158" s="300">
        <f t="shared" ref="A158:A163" si="28">A135</f>
        <v>80</v>
      </c>
      <c r="B158" s="155" t="s">
        <v>307</v>
      </c>
      <c r="C158" s="700" t="s">
        <v>306</v>
      </c>
      <c r="D158" s="701"/>
      <c r="E158" s="701"/>
      <c r="F158" s="701"/>
      <c r="G158" s="701"/>
      <c r="H158" s="701"/>
      <c r="I158" s="701"/>
      <c r="J158" s="702"/>
      <c r="K158" s="75"/>
      <c r="L158" s="75"/>
      <c r="M158" s="75"/>
      <c r="N158" s="75"/>
      <c r="O158" s="75"/>
      <c r="P158" s="159"/>
    </row>
    <row r="159" spans="1:16" s="230" customFormat="1" ht="58.5" customHeight="1">
      <c r="A159" s="300">
        <f t="shared" si="28"/>
        <v>81</v>
      </c>
      <c r="B159" s="155" t="s">
        <v>305</v>
      </c>
      <c r="C159" s="709" t="s">
        <v>304</v>
      </c>
      <c r="D159" s="710"/>
      <c r="E159" s="710"/>
      <c r="F159" s="710"/>
      <c r="G159" s="710"/>
      <c r="H159" s="710"/>
      <c r="I159" s="710"/>
      <c r="J159" s="711"/>
      <c r="K159" s="76"/>
      <c r="L159" s="76"/>
      <c r="M159" s="76"/>
      <c r="N159" s="76"/>
      <c r="O159" s="76"/>
      <c r="P159" s="159"/>
    </row>
    <row r="160" spans="1:16" s="230" customFormat="1" ht="30" customHeight="1">
      <c r="A160" s="300">
        <f t="shared" si="28"/>
        <v>82</v>
      </c>
      <c r="B160" s="155" t="s">
        <v>303</v>
      </c>
      <c r="C160" s="700" t="s">
        <v>302</v>
      </c>
      <c r="D160" s="701"/>
      <c r="E160" s="701"/>
      <c r="F160" s="701"/>
      <c r="G160" s="701"/>
      <c r="H160" s="701"/>
      <c r="I160" s="701"/>
      <c r="J160" s="702"/>
      <c r="K160" s="75"/>
      <c r="L160" s="75"/>
      <c r="M160" s="75"/>
      <c r="N160" s="75"/>
      <c r="O160" s="75"/>
      <c r="P160" s="159"/>
    </row>
    <row r="161" spans="1:16" s="230" customFormat="1" ht="61.5" customHeight="1">
      <c r="A161" s="300">
        <f t="shared" si="28"/>
        <v>83</v>
      </c>
      <c r="B161" s="155" t="s">
        <v>301</v>
      </c>
      <c r="C161" s="709" t="s">
        <v>300</v>
      </c>
      <c r="D161" s="710"/>
      <c r="E161" s="710"/>
      <c r="F161" s="710"/>
      <c r="G161" s="710"/>
      <c r="H161" s="710"/>
      <c r="I161" s="710"/>
      <c r="J161" s="711"/>
      <c r="K161" s="76"/>
      <c r="L161" s="76"/>
      <c r="M161" s="76"/>
      <c r="N161" s="76"/>
      <c r="O161" s="76"/>
      <c r="P161" s="159"/>
    </row>
    <row r="162" spans="1:16" s="230" customFormat="1" ht="30.75" customHeight="1">
      <c r="A162" s="300">
        <f t="shared" si="28"/>
        <v>84</v>
      </c>
      <c r="B162" s="155" t="s">
        <v>299</v>
      </c>
      <c r="C162" s="700" t="s">
        <v>298</v>
      </c>
      <c r="D162" s="701"/>
      <c r="E162" s="701"/>
      <c r="F162" s="701"/>
      <c r="G162" s="701"/>
      <c r="H162" s="701"/>
      <c r="I162" s="701"/>
      <c r="J162" s="702"/>
      <c r="K162" s="75"/>
      <c r="L162" s="75"/>
      <c r="M162" s="75"/>
      <c r="N162" s="75"/>
      <c r="O162" s="75"/>
      <c r="P162" s="159"/>
    </row>
    <row r="163" spans="1:16" s="230" customFormat="1" ht="30.75" customHeight="1">
      <c r="A163" s="300">
        <f t="shared" si="28"/>
        <v>85</v>
      </c>
      <c r="B163" s="155" t="s">
        <v>297</v>
      </c>
      <c r="C163" s="700" t="s">
        <v>296</v>
      </c>
      <c r="D163" s="701"/>
      <c r="E163" s="701"/>
      <c r="F163" s="701"/>
      <c r="G163" s="701"/>
      <c r="H163" s="701"/>
      <c r="I163" s="701"/>
      <c r="J163" s="702"/>
      <c r="K163" s="75"/>
      <c r="L163" s="75"/>
      <c r="M163" s="75"/>
      <c r="N163" s="75"/>
      <c r="O163" s="75"/>
      <c r="P163" s="159"/>
    </row>
    <row r="164" spans="1:16" s="230" customFormat="1" ht="15">
      <c r="A164" s="300"/>
      <c r="B164" s="155" t="s">
        <v>295</v>
      </c>
      <c r="C164" s="703" t="s">
        <v>294</v>
      </c>
      <c r="D164" s="704"/>
      <c r="E164" s="704"/>
      <c r="F164" s="704"/>
      <c r="G164" s="704"/>
      <c r="H164" s="704"/>
      <c r="I164" s="704"/>
      <c r="J164" s="705"/>
      <c r="K164" s="102"/>
      <c r="L164" s="102"/>
      <c r="M164" s="102"/>
      <c r="N164" s="102"/>
      <c r="O164" s="102"/>
      <c r="P164" s="159"/>
    </row>
    <row r="165" spans="1:16" s="230" customFormat="1" ht="30" customHeight="1">
      <c r="A165" s="300">
        <f>A142</f>
        <v>86</v>
      </c>
      <c r="B165" s="155" t="s">
        <v>293</v>
      </c>
      <c r="C165" s="700" t="s">
        <v>292</v>
      </c>
      <c r="D165" s="701"/>
      <c r="E165" s="701"/>
      <c r="F165" s="701"/>
      <c r="G165" s="701"/>
      <c r="H165" s="701"/>
      <c r="I165" s="701"/>
      <c r="J165" s="702"/>
      <c r="K165" s="75"/>
      <c r="L165" s="75"/>
      <c r="M165" s="75"/>
      <c r="N165" s="75"/>
      <c r="O165" s="75"/>
      <c r="P165" s="159"/>
    </row>
    <row r="166" spans="1:16" s="230" customFormat="1">
      <c r="A166" s="112"/>
      <c r="B166" s="98"/>
      <c r="C166" s="34"/>
      <c r="D166" s="34"/>
      <c r="E166" s="34"/>
      <c r="F166" s="34"/>
      <c r="G166" s="34"/>
      <c r="H166" s="34"/>
      <c r="I166" s="34"/>
      <c r="J166" s="66"/>
      <c r="K166" s="101"/>
      <c r="L166" s="34"/>
      <c r="M166" s="66"/>
      <c r="N166" s="34"/>
      <c r="O166" s="66"/>
      <c r="P166" s="159"/>
    </row>
    <row r="167" spans="1:16" s="230" customFormat="1">
      <c r="A167" s="112"/>
      <c r="B167" s="98"/>
      <c r="C167" s="34"/>
      <c r="D167" s="34"/>
      <c r="E167" s="34"/>
      <c r="F167" s="34"/>
      <c r="G167" s="34"/>
      <c r="H167" s="34"/>
      <c r="I167" s="34"/>
      <c r="J167" s="66"/>
      <c r="K167" s="101"/>
      <c r="L167" s="34"/>
      <c r="M167" s="66"/>
      <c r="N167" s="34"/>
      <c r="O167" s="66"/>
      <c r="P167" s="159"/>
    </row>
  </sheetData>
  <sheetProtection password="C54C" sheet="1" objects="1" scenarios="1" formatRows="0"/>
  <mergeCells count="112">
    <mergeCell ref="C5:D6"/>
    <mergeCell ref="E5:F6"/>
    <mergeCell ref="G5:H6"/>
    <mergeCell ref="I5:J6"/>
    <mergeCell ref="L5:M6"/>
    <mergeCell ref="N5:O6"/>
    <mergeCell ref="G8:H8"/>
    <mergeCell ref="I8:J8"/>
    <mergeCell ref="B2:O2"/>
    <mergeCell ref="C7:D7"/>
    <mergeCell ref="E7:F7"/>
    <mergeCell ref="G7:H7"/>
    <mergeCell ref="I7:J7"/>
    <mergeCell ref="L7:M7"/>
    <mergeCell ref="N7:O7"/>
    <mergeCell ref="B4:K4"/>
    <mergeCell ref="L4:O4"/>
    <mergeCell ref="L8:M8"/>
    <mergeCell ref="C10:D10"/>
    <mergeCell ref="E10:F10"/>
    <mergeCell ref="G10:H10"/>
    <mergeCell ref="I10:J10"/>
    <mergeCell ref="B33:O33"/>
    <mergeCell ref="B29:O29"/>
    <mergeCell ref="L10:M10"/>
    <mergeCell ref="N10:O10"/>
    <mergeCell ref="B8:B10"/>
    <mergeCell ref="E9:F9"/>
    <mergeCell ref="G9:H9"/>
    <mergeCell ref="I9:J9"/>
    <mergeCell ref="L9:M9"/>
    <mergeCell ref="N9:O9"/>
    <mergeCell ref="C8:D8"/>
    <mergeCell ref="E8:F8"/>
    <mergeCell ref="N8:O8"/>
    <mergeCell ref="C9:D9"/>
    <mergeCell ref="K94:K99"/>
    <mergeCell ref="B100:O100"/>
    <mergeCell ref="B105:O105"/>
    <mergeCell ref="B37:O37"/>
    <mergeCell ref="O38:O43"/>
    <mergeCell ref="B44:O44"/>
    <mergeCell ref="B45:O45"/>
    <mergeCell ref="B46:O46"/>
    <mergeCell ref="B11:O11"/>
    <mergeCell ref="B18:O18"/>
    <mergeCell ref="K19:K24"/>
    <mergeCell ref="B25:O25"/>
    <mergeCell ref="K26:K28"/>
    <mergeCell ref="B56:O56"/>
    <mergeCell ref="B63:O63"/>
    <mergeCell ref="K64:K78"/>
    <mergeCell ref="B79:O79"/>
    <mergeCell ref="B80:O80"/>
    <mergeCell ref="B81:O81"/>
    <mergeCell ref="B87:O87"/>
    <mergeCell ref="K88:K92"/>
    <mergeCell ref="B93:O93"/>
    <mergeCell ref="C156:J156"/>
    <mergeCell ref="C149:D149"/>
    <mergeCell ref="E149:F149"/>
    <mergeCell ref="G149:H149"/>
    <mergeCell ref="I149:J149"/>
    <mergeCell ref="K106:K120"/>
    <mergeCell ref="B121:O121"/>
    <mergeCell ref="K122:K127"/>
    <mergeCell ref="B128:O128"/>
    <mergeCell ref="K129:K134"/>
    <mergeCell ref="B135:O135"/>
    <mergeCell ref="B151:J151"/>
    <mergeCell ref="B152:J152"/>
    <mergeCell ref="C153:J153"/>
    <mergeCell ref="C154:J154"/>
    <mergeCell ref="C155:J155"/>
    <mergeCell ref="N148:O148"/>
    <mergeCell ref="L149:M149"/>
    <mergeCell ref="N149:O149"/>
    <mergeCell ref="L148:M148"/>
    <mergeCell ref="K136:K143"/>
    <mergeCell ref="B144:O144"/>
    <mergeCell ref="C145:D145"/>
    <mergeCell ref="E145:F145"/>
    <mergeCell ref="C163:J163"/>
    <mergeCell ref="C164:J164"/>
    <mergeCell ref="C165:J165"/>
    <mergeCell ref="C157:J157"/>
    <mergeCell ref="C158:J158"/>
    <mergeCell ref="C159:J159"/>
    <mergeCell ref="C160:J160"/>
    <mergeCell ref="C161:J161"/>
    <mergeCell ref="C162:J162"/>
    <mergeCell ref="G145:H145"/>
    <mergeCell ref="I145:J145"/>
    <mergeCell ref="K145:K149"/>
    <mergeCell ref="L145:M145"/>
    <mergeCell ref="N145:O145"/>
    <mergeCell ref="C146:D146"/>
    <mergeCell ref="E146:F146"/>
    <mergeCell ref="G146:H146"/>
    <mergeCell ref="I146:J146"/>
    <mergeCell ref="L146:M146"/>
    <mergeCell ref="N146:O146"/>
    <mergeCell ref="N147:O147"/>
    <mergeCell ref="C148:D148"/>
    <mergeCell ref="C147:D147"/>
    <mergeCell ref="E147:F147"/>
    <mergeCell ref="G147:H147"/>
    <mergeCell ref="I147:J147"/>
    <mergeCell ref="L147:M147"/>
    <mergeCell ref="E148:F148"/>
    <mergeCell ref="G148:H148"/>
    <mergeCell ref="I148:J148"/>
  </mergeCells>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rowBreaks count="1" manualBreakCount="1">
    <brk id="1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A1:I27"/>
  <sheetViews>
    <sheetView topLeftCell="I1" workbookViewId="0">
      <selection activeCell="I1" sqref="I1"/>
    </sheetView>
  </sheetViews>
  <sheetFormatPr defaultRowHeight="15"/>
  <cols>
    <col min="1" max="8" width="0" style="107" hidden="1" customWidth="1"/>
    <col min="9" max="16384" width="9.140625" style="151"/>
  </cols>
  <sheetData>
    <row r="1" spans="4:9">
      <c r="I1" s="8" t="s">
        <v>469</v>
      </c>
    </row>
    <row r="4" spans="4:9">
      <c r="D4" s="109" t="s">
        <v>30</v>
      </c>
      <c r="E4" s="108"/>
      <c r="F4" s="108" t="s">
        <v>17</v>
      </c>
    </row>
    <row r="5" spans="4:9">
      <c r="D5" s="108" t="s">
        <v>0</v>
      </c>
      <c r="E5" s="108"/>
      <c r="F5" s="108" t="s">
        <v>16</v>
      </c>
    </row>
    <row r="6" spans="4:9">
      <c r="D6" s="108" t="s">
        <v>29</v>
      </c>
      <c r="E6" s="108"/>
      <c r="F6" s="108" t="s">
        <v>29</v>
      </c>
    </row>
    <row r="7" spans="4:9">
      <c r="D7" s="108" t="s">
        <v>28</v>
      </c>
      <c r="E7" s="108"/>
      <c r="F7" s="108" t="s">
        <v>27</v>
      </c>
    </row>
    <row r="8" spans="4:9">
      <c r="D8" s="108" t="s">
        <v>1</v>
      </c>
      <c r="E8" s="108"/>
      <c r="F8" s="108" t="s">
        <v>1</v>
      </c>
    </row>
    <row r="9" spans="4:9">
      <c r="D9" s="108" t="s">
        <v>26</v>
      </c>
      <c r="E9" s="108"/>
      <c r="F9" s="108" t="s">
        <v>26</v>
      </c>
    </row>
    <row r="10" spans="4:9">
      <c r="D10" s="108" t="s">
        <v>6</v>
      </c>
      <c r="E10" s="108"/>
      <c r="F10" s="108" t="s">
        <v>8</v>
      </c>
    </row>
    <row r="11" spans="4:9">
      <c r="D11" s="108"/>
      <c r="E11" s="108"/>
      <c r="F11" s="108"/>
    </row>
    <row r="12" spans="4:9">
      <c r="D12" s="108"/>
      <c r="E12" s="108"/>
      <c r="F12" s="108"/>
    </row>
    <row r="13" spans="4:9">
      <c r="D13" s="109" t="s">
        <v>25</v>
      </c>
      <c r="E13" s="108"/>
      <c r="F13" s="108" t="s">
        <v>17</v>
      </c>
    </row>
    <row r="14" spans="4:9">
      <c r="D14" s="108" t="s">
        <v>0</v>
      </c>
      <c r="E14" s="108"/>
      <c r="F14" s="108" t="s">
        <v>16</v>
      </c>
    </row>
    <row r="15" spans="4:9">
      <c r="D15" s="108" t="s">
        <v>24</v>
      </c>
      <c r="E15" s="108"/>
      <c r="F15" s="108" t="s">
        <v>23</v>
      </c>
    </row>
    <row r="16" spans="4:9">
      <c r="D16" s="108" t="s">
        <v>22</v>
      </c>
      <c r="E16" s="108"/>
      <c r="F16" s="108" t="s">
        <v>21</v>
      </c>
    </row>
    <row r="17" spans="4:6">
      <c r="D17" s="108" t="s">
        <v>20</v>
      </c>
      <c r="E17" s="108"/>
      <c r="F17" s="108" t="s">
        <v>19</v>
      </c>
    </row>
    <row r="18" spans="4:6">
      <c r="D18" s="108" t="s">
        <v>6</v>
      </c>
      <c r="E18" s="108"/>
      <c r="F18" s="108" t="s">
        <v>8</v>
      </c>
    </row>
    <row r="19" spans="4:6">
      <c r="D19" s="108"/>
      <c r="E19" s="108"/>
      <c r="F19" s="108"/>
    </row>
    <row r="20" spans="4:6">
      <c r="D20" s="108"/>
      <c r="E20" s="108"/>
      <c r="F20" s="108"/>
    </row>
    <row r="21" spans="4:6">
      <c r="D21" s="109" t="s">
        <v>18</v>
      </c>
      <c r="E21" s="108"/>
      <c r="F21" s="108" t="s">
        <v>17</v>
      </c>
    </row>
    <row r="22" spans="4:6">
      <c r="D22" s="108" t="s">
        <v>0</v>
      </c>
      <c r="E22" s="108"/>
      <c r="F22" s="108" t="s">
        <v>16</v>
      </c>
    </row>
    <row r="23" spans="4:6">
      <c r="D23" s="108" t="s">
        <v>15</v>
      </c>
      <c r="E23" s="108"/>
      <c r="F23" s="108" t="s">
        <v>14</v>
      </c>
    </row>
    <row r="24" spans="4:6">
      <c r="D24" s="108" t="s">
        <v>13</v>
      </c>
      <c r="E24" s="108"/>
      <c r="F24" s="108" t="s">
        <v>12</v>
      </c>
    </row>
    <row r="25" spans="4:6">
      <c r="D25" s="108" t="s">
        <v>11</v>
      </c>
      <c r="E25" s="108"/>
      <c r="F25" s="108" t="s">
        <v>10</v>
      </c>
    </row>
    <row r="26" spans="4:6">
      <c r="D26" s="108" t="s">
        <v>7</v>
      </c>
      <c r="E26" s="108"/>
      <c r="F26" s="108" t="s">
        <v>9</v>
      </c>
    </row>
    <row r="27" spans="4:6">
      <c r="D27" s="108" t="s">
        <v>6</v>
      </c>
      <c r="E27" s="108"/>
      <c r="F27" s="108" t="s">
        <v>8</v>
      </c>
    </row>
  </sheetData>
  <sheetProtection password="C54C"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T55"/>
  <sheetViews>
    <sheetView showGridLines="0" zoomScaleNormal="100" workbookViewId="0">
      <selection activeCell="B1" sqref="B1"/>
    </sheetView>
  </sheetViews>
  <sheetFormatPr defaultRowHeight="14.25"/>
  <cols>
    <col min="1" max="1" width="5.5703125" style="22" customWidth="1"/>
    <col min="2" max="16384" width="9.140625" style="22"/>
  </cols>
  <sheetData>
    <row r="1" spans="2:20">
      <c r="B1" s="8" t="s">
        <v>469</v>
      </c>
    </row>
    <row r="2" spans="2:20" ht="15">
      <c r="B2" s="559" t="s">
        <v>69</v>
      </c>
      <c r="C2" s="559"/>
      <c r="D2" s="559"/>
      <c r="E2" s="559"/>
      <c r="F2" s="559"/>
      <c r="G2" s="559"/>
      <c r="H2" s="559"/>
      <c r="I2" s="559"/>
      <c r="J2" s="559"/>
      <c r="K2" s="559"/>
      <c r="L2" s="559"/>
      <c r="M2" s="559"/>
      <c r="N2" s="559"/>
      <c r="O2" s="559"/>
      <c r="P2" s="559"/>
    </row>
    <row r="3" spans="2:20" ht="15">
      <c r="B3" s="561" t="s">
        <v>68</v>
      </c>
      <c r="C3" s="561"/>
      <c r="D3" s="561"/>
      <c r="E3" s="561"/>
      <c r="F3" s="561"/>
      <c r="G3" s="561"/>
      <c r="H3" s="561"/>
      <c r="I3" s="561"/>
      <c r="J3" s="561"/>
      <c r="K3" s="561"/>
      <c r="L3" s="561"/>
      <c r="M3" s="561"/>
      <c r="N3" s="561"/>
      <c r="O3" s="561"/>
      <c r="P3" s="561"/>
    </row>
    <row r="4" spans="2:20" s="20" customFormat="1" ht="15.75">
      <c r="B4" s="560" t="s">
        <v>67</v>
      </c>
      <c r="C4" s="560"/>
      <c r="D4" s="560"/>
      <c r="E4" s="560"/>
      <c r="F4" s="560"/>
      <c r="G4" s="560"/>
      <c r="H4" s="560"/>
      <c r="I4" s="560"/>
      <c r="J4" s="560"/>
      <c r="K4" s="560"/>
      <c r="L4" s="560"/>
      <c r="M4" s="560"/>
      <c r="N4" s="560"/>
      <c r="O4" s="560"/>
      <c r="P4" s="560"/>
    </row>
    <row r="5" spans="2:20" s="20" customFormat="1" ht="15.75">
      <c r="B5" s="562" t="s">
        <v>66</v>
      </c>
      <c r="C5" s="562"/>
      <c r="D5" s="562"/>
      <c r="E5" s="562"/>
      <c r="F5" s="562"/>
      <c r="G5" s="562"/>
      <c r="H5" s="562"/>
      <c r="I5" s="562"/>
      <c r="J5" s="562"/>
      <c r="K5" s="562"/>
      <c r="L5" s="562"/>
      <c r="M5" s="562"/>
      <c r="N5" s="562"/>
      <c r="O5" s="562"/>
      <c r="P5" s="562"/>
    </row>
    <row r="6" spans="2:20" ht="15.75">
      <c r="B6" s="166"/>
      <c r="C6" s="166"/>
      <c r="D6" s="166"/>
      <c r="E6" s="166"/>
      <c r="F6" s="166"/>
      <c r="G6" s="166"/>
      <c r="H6" s="166"/>
      <c r="I6" s="166"/>
      <c r="J6" s="166"/>
      <c r="K6" s="166"/>
      <c r="L6" s="166"/>
      <c r="M6" s="166"/>
      <c r="N6" s="166"/>
      <c r="O6" s="166"/>
      <c r="P6" s="166"/>
    </row>
    <row r="7" spans="2:20">
      <c r="B7" s="558" t="s">
        <v>65</v>
      </c>
      <c r="C7" s="558"/>
      <c r="D7" s="558"/>
      <c r="E7" s="558"/>
      <c r="F7" s="558"/>
      <c r="G7" s="558"/>
      <c r="H7" s="558"/>
      <c r="I7" s="558"/>
      <c r="J7" s="558"/>
      <c r="K7" s="558"/>
      <c r="L7" s="558"/>
      <c r="M7" s="558"/>
      <c r="N7" s="558"/>
      <c r="O7" s="558"/>
      <c r="P7" s="558"/>
    </row>
    <row r="8" spans="2:20">
      <c r="B8" s="558"/>
      <c r="C8" s="558"/>
      <c r="D8" s="558"/>
      <c r="E8" s="558"/>
      <c r="F8" s="558"/>
      <c r="G8" s="558"/>
      <c r="H8" s="558"/>
      <c r="I8" s="558"/>
      <c r="J8" s="558"/>
      <c r="K8" s="558"/>
      <c r="L8" s="558"/>
      <c r="M8" s="558"/>
      <c r="N8" s="558"/>
      <c r="O8" s="558"/>
      <c r="P8" s="558"/>
    </row>
    <row r="9" spans="2:20">
      <c r="B9" s="558"/>
      <c r="C9" s="558"/>
      <c r="D9" s="558"/>
      <c r="E9" s="558"/>
      <c r="F9" s="558"/>
      <c r="G9" s="558"/>
      <c r="H9" s="558"/>
      <c r="I9" s="558"/>
      <c r="J9" s="558"/>
      <c r="K9" s="558"/>
      <c r="L9" s="558"/>
      <c r="M9" s="558"/>
      <c r="N9" s="558"/>
      <c r="O9" s="558"/>
      <c r="P9" s="558"/>
    </row>
    <row r="10" spans="2:20">
      <c r="B10" s="558"/>
      <c r="C10" s="558"/>
      <c r="D10" s="558"/>
      <c r="E10" s="558"/>
      <c r="F10" s="558"/>
      <c r="G10" s="558"/>
      <c r="H10" s="558"/>
      <c r="I10" s="558"/>
      <c r="J10" s="558"/>
      <c r="K10" s="558"/>
      <c r="L10" s="558"/>
      <c r="M10" s="558"/>
      <c r="N10" s="558"/>
      <c r="O10" s="558"/>
      <c r="P10" s="558"/>
    </row>
    <row r="11" spans="2:20">
      <c r="B11" s="558"/>
      <c r="C11" s="558"/>
      <c r="D11" s="558"/>
      <c r="E11" s="558"/>
      <c r="F11" s="558"/>
      <c r="G11" s="558"/>
      <c r="H11" s="558"/>
      <c r="I11" s="558"/>
      <c r="J11" s="558"/>
      <c r="K11" s="558"/>
      <c r="L11" s="558"/>
      <c r="M11" s="558"/>
      <c r="N11" s="558"/>
      <c r="O11" s="558"/>
      <c r="P11" s="558"/>
    </row>
    <row r="12" spans="2:20">
      <c r="B12" s="558"/>
      <c r="C12" s="558"/>
      <c r="D12" s="558"/>
      <c r="E12" s="558"/>
      <c r="F12" s="558"/>
      <c r="G12" s="558"/>
      <c r="H12" s="558"/>
      <c r="I12" s="558"/>
      <c r="J12" s="558"/>
      <c r="K12" s="558"/>
      <c r="L12" s="558"/>
      <c r="M12" s="558"/>
      <c r="N12" s="558"/>
      <c r="O12" s="558"/>
      <c r="P12" s="558"/>
    </row>
    <row r="13" spans="2:20">
      <c r="B13" s="165"/>
      <c r="C13" s="165"/>
      <c r="D13" s="165"/>
      <c r="E13" s="165"/>
      <c r="F13" s="165"/>
      <c r="G13" s="165"/>
      <c r="H13" s="165"/>
      <c r="I13" s="165"/>
      <c r="J13" s="165"/>
      <c r="K13" s="165"/>
      <c r="L13" s="165"/>
      <c r="M13" s="165"/>
      <c r="N13" s="165"/>
      <c r="O13" s="165"/>
      <c r="P13" s="165"/>
    </row>
    <row r="14" spans="2:20" ht="15" thickBot="1">
      <c r="B14" s="165"/>
      <c r="C14" s="165"/>
      <c r="D14" s="165"/>
      <c r="E14" s="165"/>
      <c r="F14" s="165"/>
      <c r="G14" s="165"/>
      <c r="H14" s="165"/>
      <c r="I14" s="165"/>
      <c r="J14" s="165"/>
      <c r="K14" s="165"/>
      <c r="L14" s="165"/>
      <c r="M14" s="165"/>
      <c r="N14" s="165"/>
      <c r="O14" s="165"/>
      <c r="P14" s="165"/>
    </row>
    <row r="15" spans="2:20" ht="15.6" customHeight="1">
      <c r="B15" s="193" t="s">
        <v>64</v>
      </c>
      <c r="C15" s="11"/>
      <c r="D15" s="11"/>
      <c r="E15" s="11"/>
      <c r="F15" s="11"/>
      <c r="G15" s="11"/>
      <c r="H15" s="11"/>
      <c r="I15" s="11"/>
      <c r="J15" s="11"/>
      <c r="K15" s="11"/>
      <c r="L15" s="11"/>
      <c r="M15" s="11"/>
      <c r="N15" s="11"/>
      <c r="O15" s="11"/>
      <c r="P15" s="12"/>
      <c r="Q15" s="9"/>
      <c r="R15" s="9"/>
      <c r="S15" s="9"/>
      <c r="T15" s="9"/>
    </row>
    <row r="16" spans="2:20" s="157" customFormat="1">
      <c r="B16" s="555" t="s">
        <v>63</v>
      </c>
      <c r="C16" s="556"/>
      <c r="D16" s="556"/>
      <c r="E16" s="556"/>
      <c r="F16" s="556"/>
      <c r="G16" s="556"/>
      <c r="H16" s="556"/>
      <c r="I16" s="556"/>
      <c r="J16" s="556"/>
      <c r="K16" s="556"/>
      <c r="L16" s="556"/>
      <c r="M16" s="556"/>
      <c r="N16" s="556"/>
      <c r="O16" s="556"/>
      <c r="P16" s="557"/>
      <c r="Q16" s="167"/>
      <c r="R16" s="167"/>
      <c r="S16" s="167"/>
      <c r="T16" s="167"/>
    </row>
    <row r="17" spans="2:20" s="157" customFormat="1">
      <c r="B17" s="555"/>
      <c r="C17" s="556"/>
      <c r="D17" s="556"/>
      <c r="E17" s="556"/>
      <c r="F17" s="556"/>
      <c r="G17" s="556"/>
      <c r="H17" s="556"/>
      <c r="I17" s="556"/>
      <c r="J17" s="556"/>
      <c r="K17" s="556"/>
      <c r="L17" s="556"/>
      <c r="M17" s="556"/>
      <c r="N17" s="556"/>
      <c r="O17" s="556"/>
      <c r="P17" s="557"/>
      <c r="Q17" s="167"/>
      <c r="R17" s="167"/>
      <c r="S17" s="167"/>
      <c r="T17" s="167"/>
    </row>
    <row r="18" spans="2:20">
      <c r="B18" s="164"/>
      <c r="C18" s="163"/>
      <c r="D18" s="163"/>
      <c r="E18" s="163"/>
      <c r="F18" s="163"/>
      <c r="G18" s="163"/>
      <c r="H18" s="163"/>
      <c r="I18" s="163"/>
      <c r="J18" s="163"/>
      <c r="K18" s="163"/>
      <c r="L18" s="163"/>
      <c r="M18" s="163"/>
      <c r="N18" s="163"/>
      <c r="O18" s="163"/>
      <c r="P18" s="162"/>
    </row>
    <row r="19" spans="2:20">
      <c r="B19" s="28"/>
      <c r="C19" s="24"/>
      <c r="D19" s="24"/>
      <c r="E19" s="24"/>
      <c r="F19" s="24"/>
      <c r="G19" s="24"/>
      <c r="H19" s="24"/>
      <c r="I19" s="24"/>
      <c r="J19" s="24"/>
      <c r="K19" s="24"/>
      <c r="L19" s="24"/>
      <c r="M19" s="24"/>
      <c r="N19" s="24"/>
      <c r="O19" s="24"/>
      <c r="P19" s="29"/>
    </row>
    <row r="20" spans="2:20">
      <c r="B20" s="13" t="s">
        <v>62</v>
      </c>
      <c r="C20" s="10"/>
      <c r="D20" s="10"/>
      <c r="E20" s="10"/>
      <c r="F20" s="10"/>
      <c r="G20" s="10"/>
      <c r="H20" s="10"/>
      <c r="I20" s="10"/>
      <c r="J20" s="10"/>
      <c r="K20" s="10"/>
      <c r="L20" s="10"/>
      <c r="M20" s="10"/>
      <c r="N20" s="10"/>
      <c r="O20" s="10"/>
      <c r="P20" s="14"/>
      <c r="Q20" s="9"/>
      <c r="R20" s="9"/>
      <c r="S20" s="9"/>
      <c r="T20" s="9"/>
    </row>
    <row r="21" spans="2:20">
      <c r="B21" s="13" t="s">
        <v>61</v>
      </c>
      <c r="C21" s="10"/>
      <c r="D21" s="10"/>
      <c r="E21" s="10"/>
      <c r="F21" s="10"/>
      <c r="G21" s="10"/>
      <c r="H21" s="10"/>
      <c r="I21" s="10"/>
      <c r="J21" s="10"/>
      <c r="K21" s="10"/>
      <c r="L21" s="10"/>
      <c r="M21" s="10"/>
      <c r="N21" s="10"/>
      <c r="O21" s="10"/>
      <c r="P21" s="14"/>
      <c r="Q21" s="9"/>
      <c r="R21" s="9"/>
      <c r="S21" s="9"/>
      <c r="T21" s="9"/>
    </row>
    <row r="22" spans="2:20" ht="15" customHeight="1">
      <c r="B22" s="13" t="s">
        <v>60</v>
      </c>
      <c r="C22" s="10"/>
      <c r="D22" s="10"/>
      <c r="E22" s="10"/>
      <c r="F22" s="10"/>
      <c r="G22" s="10"/>
      <c r="H22" s="10"/>
      <c r="I22" s="10"/>
      <c r="J22" s="10"/>
      <c r="K22" s="10"/>
      <c r="L22" s="10"/>
      <c r="M22" s="10"/>
      <c r="N22" s="10"/>
      <c r="O22" s="10"/>
      <c r="P22" s="14"/>
      <c r="Q22" s="9"/>
      <c r="R22" s="9"/>
      <c r="S22" s="9"/>
      <c r="T22" s="9"/>
    </row>
    <row r="23" spans="2:20" ht="15" thickBot="1">
      <c r="B23" s="30"/>
      <c r="C23" s="31"/>
      <c r="D23" s="31"/>
      <c r="E23" s="31"/>
      <c r="F23" s="31"/>
      <c r="G23" s="31"/>
      <c r="H23" s="31"/>
      <c r="I23" s="31"/>
      <c r="J23" s="31"/>
      <c r="K23" s="31"/>
      <c r="L23" s="31"/>
      <c r="M23" s="31"/>
      <c r="N23" s="31"/>
      <c r="O23" s="31"/>
      <c r="P23" s="32"/>
    </row>
    <row r="24" spans="2:20">
      <c r="B24" s="24"/>
      <c r="C24" s="24"/>
      <c r="D24" s="24"/>
      <c r="E24" s="24"/>
      <c r="F24" s="24"/>
      <c r="G24" s="24"/>
      <c r="H24" s="24"/>
      <c r="I24" s="24"/>
      <c r="J24" s="24"/>
      <c r="K24" s="24"/>
      <c r="L24" s="24"/>
      <c r="M24" s="24"/>
      <c r="N24" s="33"/>
      <c r="O24" s="24"/>
      <c r="P24" s="24"/>
    </row>
    <row r="25" spans="2:20">
      <c r="B25" s="18" t="s">
        <v>40</v>
      </c>
      <c r="M25" s="23"/>
    </row>
    <row r="26" spans="2:20">
      <c r="B26" s="18"/>
      <c r="M26" s="23"/>
    </row>
    <row r="27" spans="2:20">
      <c r="B27" s="446" t="s">
        <v>59</v>
      </c>
    </row>
    <row r="28" spans="2:20">
      <c r="C28" s="446" t="s">
        <v>58</v>
      </c>
      <c r="D28" s="446"/>
      <c r="E28" s="446"/>
      <c r="F28" s="446"/>
      <c r="G28" s="446"/>
      <c r="H28" s="446"/>
      <c r="I28" s="446"/>
      <c r="J28" s="446"/>
      <c r="K28" s="446"/>
      <c r="L28" s="446"/>
      <c r="M28" s="446"/>
      <c r="N28" s="446"/>
      <c r="O28" s="446"/>
      <c r="P28" s="446"/>
    </row>
    <row r="29" spans="2:20" s="151" customFormat="1" ht="15" customHeight="1">
      <c r="C29" s="558" t="s">
        <v>57</v>
      </c>
      <c r="D29" s="558"/>
      <c r="E29" s="558"/>
      <c r="F29" s="558"/>
      <c r="G29" s="558"/>
      <c r="H29" s="558"/>
      <c r="I29" s="558"/>
      <c r="J29" s="558"/>
      <c r="K29" s="558"/>
      <c r="L29" s="558"/>
      <c r="M29" s="558"/>
      <c r="N29" s="558"/>
      <c r="O29" s="558"/>
      <c r="P29" s="558"/>
    </row>
    <row r="30" spans="2:20" s="151" customFormat="1" ht="15">
      <c r="C30" s="558"/>
      <c r="D30" s="558"/>
      <c r="E30" s="558"/>
      <c r="F30" s="558"/>
      <c r="G30" s="558"/>
      <c r="H30" s="558"/>
      <c r="I30" s="558"/>
      <c r="J30" s="558"/>
      <c r="K30" s="558"/>
      <c r="L30" s="558"/>
      <c r="M30" s="558"/>
      <c r="N30" s="558"/>
      <c r="O30" s="558"/>
      <c r="P30" s="558"/>
    </row>
    <row r="31" spans="2:20">
      <c r="B31" s="18"/>
      <c r="C31" s="554" t="s">
        <v>56</v>
      </c>
      <c r="D31" s="554"/>
      <c r="E31" s="554"/>
      <c r="F31" s="554"/>
      <c r="G31" s="554"/>
      <c r="H31" s="554"/>
      <c r="I31" s="554"/>
      <c r="J31" s="554"/>
      <c r="K31" s="554"/>
      <c r="L31" s="554"/>
      <c r="M31" s="554"/>
      <c r="N31" s="554"/>
      <c r="O31" s="554"/>
      <c r="P31" s="554"/>
      <c r="Q31" s="18"/>
      <c r="R31" s="18"/>
      <c r="S31" s="18"/>
      <c r="T31" s="18"/>
    </row>
    <row r="32" spans="2:20">
      <c r="B32" s="18"/>
      <c r="C32" s="554"/>
      <c r="D32" s="554"/>
      <c r="E32" s="554"/>
      <c r="F32" s="554"/>
      <c r="G32" s="554"/>
      <c r="H32" s="554"/>
      <c r="I32" s="554"/>
      <c r="J32" s="554"/>
      <c r="K32" s="554"/>
      <c r="L32" s="554"/>
      <c r="M32" s="554"/>
      <c r="N32" s="554"/>
      <c r="O32" s="554"/>
      <c r="P32" s="554"/>
      <c r="Q32" s="18"/>
      <c r="R32" s="18"/>
      <c r="S32" s="18"/>
      <c r="T32" s="18"/>
    </row>
    <row r="33" spans="1:20">
      <c r="C33" s="159"/>
      <c r="D33" s="159"/>
      <c r="E33" s="159"/>
      <c r="F33" s="159"/>
      <c r="G33" s="159"/>
      <c r="H33" s="159"/>
      <c r="I33" s="159"/>
      <c r="J33" s="159"/>
      <c r="K33" s="159"/>
      <c r="L33" s="159"/>
      <c r="M33" s="159"/>
      <c r="N33" s="159"/>
      <c r="O33" s="159"/>
      <c r="P33" s="159"/>
    </row>
    <row r="34" spans="1:20">
      <c r="B34" s="446" t="s">
        <v>55</v>
      </c>
      <c r="C34" s="9"/>
      <c r="D34" s="9"/>
      <c r="E34" s="9"/>
      <c r="F34" s="9"/>
      <c r="G34" s="9"/>
      <c r="H34" s="9"/>
      <c r="I34" s="9"/>
      <c r="J34" s="9"/>
      <c r="K34" s="9"/>
      <c r="L34" s="9"/>
      <c r="M34" s="9"/>
      <c r="N34" s="9"/>
      <c r="O34" s="9"/>
      <c r="P34" s="9"/>
      <c r="Q34" s="9"/>
      <c r="R34" s="9"/>
      <c r="S34" s="9"/>
      <c r="T34" s="9"/>
    </row>
    <row r="35" spans="1:20">
      <c r="B35" s="9" t="s">
        <v>54</v>
      </c>
      <c r="C35" s="9"/>
      <c r="D35" s="9"/>
      <c r="E35" s="9"/>
      <c r="F35" s="9"/>
      <c r="G35" s="9"/>
      <c r="H35" s="9"/>
      <c r="I35" s="9"/>
      <c r="J35" s="9"/>
      <c r="K35" s="9"/>
      <c r="L35" s="9"/>
      <c r="M35" s="9"/>
      <c r="N35" s="9"/>
      <c r="O35" s="9"/>
      <c r="P35" s="9"/>
      <c r="Q35" s="9"/>
      <c r="R35" s="9"/>
      <c r="S35" s="9"/>
      <c r="T35" s="9"/>
    </row>
    <row r="38" spans="1:20" s="443" customFormat="1">
      <c r="A38" s="444"/>
      <c r="B38" s="160" t="s">
        <v>53</v>
      </c>
      <c r="C38" s="160"/>
      <c r="D38" s="160"/>
      <c r="E38" s="160"/>
      <c r="F38" s="160"/>
      <c r="G38" s="160"/>
      <c r="H38" s="160"/>
      <c r="I38" s="160"/>
      <c r="J38" s="160"/>
      <c r="K38" s="160"/>
      <c r="L38" s="160"/>
      <c r="M38" s="160"/>
      <c r="N38" s="160"/>
      <c r="O38" s="160"/>
      <c r="P38" s="160"/>
      <c r="Q38" s="445"/>
      <c r="R38" s="445"/>
      <c r="T38" s="444"/>
    </row>
    <row r="39" spans="1:20" s="9" customFormat="1">
      <c r="A39" s="191"/>
      <c r="B39" s="159"/>
      <c r="C39" s="442" t="s">
        <v>52</v>
      </c>
      <c r="D39" s="159"/>
      <c r="E39" s="159"/>
      <c r="F39" s="159"/>
      <c r="G39" s="159"/>
      <c r="H39" s="159"/>
      <c r="I39" s="159"/>
      <c r="J39" s="159"/>
      <c r="K39" s="159"/>
      <c r="L39" s="159"/>
      <c r="M39" s="159"/>
      <c r="N39" s="159"/>
      <c r="O39" s="159"/>
      <c r="P39" s="159"/>
      <c r="Q39" s="441"/>
      <c r="R39" s="441"/>
      <c r="T39" s="440"/>
    </row>
    <row r="40" spans="1:20" s="9" customFormat="1">
      <c r="A40" s="191"/>
      <c r="B40" s="159"/>
      <c r="C40" s="442" t="s">
        <v>51</v>
      </c>
      <c r="D40" s="159"/>
      <c r="E40" s="159"/>
      <c r="F40" s="159"/>
      <c r="G40" s="159"/>
      <c r="H40" s="159"/>
      <c r="I40" s="159"/>
      <c r="J40" s="159"/>
      <c r="K40" s="159"/>
      <c r="L40" s="159"/>
      <c r="M40" s="159"/>
      <c r="N40" s="159"/>
      <c r="O40" s="159"/>
      <c r="P40" s="159"/>
      <c r="Q40" s="441"/>
      <c r="R40" s="441"/>
      <c r="T40" s="440"/>
    </row>
    <row r="41" spans="1:20" s="9" customFormat="1" ht="14.25" customHeight="1">
      <c r="A41" s="191"/>
      <c r="B41" s="159"/>
      <c r="C41" s="551" t="s">
        <v>50</v>
      </c>
      <c r="D41" s="551"/>
      <c r="E41" s="551"/>
      <c r="F41" s="551"/>
      <c r="G41" s="551"/>
      <c r="H41" s="551"/>
      <c r="I41" s="551"/>
      <c r="J41" s="551"/>
      <c r="K41" s="551"/>
      <c r="L41" s="551"/>
      <c r="M41" s="551"/>
      <c r="N41" s="551"/>
      <c r="O41" s="551"/>
      <c r="P41" s="551"/>
      <c r="Q41" s="441"/>
      <c r="R41" s="441"/>
      <c r="T41" s="440"/>
    </row>
    <row r="42" spans="1:20" s="9" customFormat="1" ht="14.25" customHeight="1">
      <c r="A42" s="191"/>
      <c r="B42" s="159"/>
      <c r="C42" s="551"/>
      <c r="D42" s="551"/>
      <c r="E42" s="551"/>
      <c r="F42" s="551"/>
      <c r="G42" s="551"/>
      <c r="H42" s="551"/>
      <c r="I42" s="551"/>
      <c r="J42" s="551"/>
      <c r="K42" s="551"/>
      <c r="L42" s="551"/>
      <c r="M42" s="551"/>
      <c r="N42" s="551"/>
      <c r="O42" s="551"/>
      <c r="P42" s="551"/>
      <c r="Q42" s="441"/>
      <c r="R42" s="441"/>
      <c r="T42" s="440"/>
    </row>
    <row r="43" spans="1:20" s="9" customFormat="1">
      <c r="B43" s="552" t="s">
        <v>49</v>
      </c>
      <c r="C43" s="552"/>
      <c r="D43" s="552"/>
      <c r="E43" s="552"/>
      <c r="F43" s="552"/>
      <c r="G43" s="552"/>
      <c r="H43" s="552"/>
      <c r="I43" s="552"/>
      <c r="J43" s="552"/>
      <c r="K43" s="552"/>
      <c r="L43" s="552"/>
      <c r="M43" s="552"/>
      <c r="N43" s="552"/>
      <c r="O43" s="552"/>
      <c r="P43" s="552"/>
    </row>
    <row r="44" spans="1:20" s="9" customFormat="1">
      <c r="B44" s="552"/>
      <c r="C44" s="552"/>
      <c r="D44" s="552"/>
      <c r="E44" s="552"/>
      <c r="F44" s="552"/>
      <c r="G44" s="552"/>
      <c r="H44" s="552"/>
      <c r="I44" s="552"/>
      <c r="J44" s="552"/>
      <c r="K44" s="552"/>
      <c r="L44" s="552"/>
      <c r="M44" s="552"/>
      <c r="N44" s="552"/>
      <c r="O44" s="552"/>
      <c r="P44" s="552"/>
    </row>
    <row r="45" spans="1:20" s="9" customFormat="1">
      <c r="C45" s="553" t="s">
        <v>48</v>
      </c>
      <c r="D45" s="553"/>
      <c r="E45" s="553"/>
      <c r="F45" s="553"/>
      <c r="G45" s="553"/>
      <c r="H45" s="553"/>
      <c r="I45" s="553"/>
      <c r="J45" s="553"/>
      <c r="K45" s="553"/>
      <c r="L45" s="553"/>
      <c r="M45" s="553"/>
      <c r="N45" s="553"/>
      <c r="O45" s="553"/>
      <c r="P45" s="553"/>
    </row>
    <row r="46" spans="1:20" s="9" customFormat="1">
      <c r="C46" s="553"/>
      <c r="D46" s="553"/>
      <c r="E46" s="553"/>
      <c r="F46" s="553"/>
      <c r="G46" s="553"/>
      <c r="H46" s="553"/>
      <c r="I46" s="553"/>
      <c r="J46" s="553"/>
      <c r="K46" s="553"/>
      <c r="L46" s="553"/>
      <c r="M46" s="553"/>
      <c r="N46" s="553"/>
      <c r="O46" s="553"/>
      <c r="P46" s="553"/>
    </row>
    <row r="47" spans="1:20" s="9" customFormat="1">
      <c r="C47" s="439" t="s">
        <v>47</v>
      </c>
    </row>
    <row r="48" spans="1:20" s="9" customFormat="1">
      <c r="C48" s="439"/>
    </row>
    <row r="49" spans="2:20" s="9" customFormat="1">
      <c r="C49" s="439"/>
    </row>
    <row r="50" spans="2:20" ht="15" customHeight="1">
      <c r="B50" s="554" t="s">
        <v>46</v>
      </c>
      <c r="C50" s="554"/>
      <c r="D50" s="554"/>
      <c r="E50" s="554"/>
      <c r="F50" s="554"/>
      <c r="G50" s="554"/>
      <c r="H50" s="554"/>
      <c r="I50" s="554"/>
      <c r="J50" s="554"/>
      <c r="K50" s="554"/>
      <c r="L50" s="554"/>
      <c r="M50" s="554"/>
      <c r="N50" s="554"/>
      <c r="O50" s="554"/>
      <c r="P50" s="554"/>
      <c r="Q50" s="196"/>
      <c r="R50" s="196"/>
      <c r="S50" s="196"/>
      <c r="T50" s="196"/>
    </row>
    <row r="51" spans="2:20">
      <c r="B51" s="554"/>
      <c r="C51" s="554"/>
      <c r="D51" s="554"/>
      <c r="E51" s="554"/>
      <c r="F51" s="554"/>
      <c r="G51" s="554"/>
      <c r="H51" s="554"/>
      <c r="I51" s="554"/>
      <c r="J51" s="554"/>
      <c r="K51" s="554"/>
      <c r="L51" s="554"/>
      <c r="M51" s="554"/>
      <c r="N51" s="554"/>
      <c r="O51" s="554"/>
      <c r="P51" s="554"/>
      <c r="Q51" s="196"/>
      <c r="R51" s="196"/>
      <c r="S51" s="196"/>
      <c r="T51" s="196"/>
    </row>
    <row r="52" spans="2:20">
      <c r="B52" s="554"/>
      <c r="C52" s="554"/>
      <c r="D52" s="554"/>
      <c r="E52" s="554"/>
      <c r="F52" s="554"/>
      <c r="G52" s="554"/>
      <c r="H52" s="554"/>
      <c r="I52" s="554"/>
      <c r="J52" s="554"/>
      <c r="K52" s="554"/>
      <c r="L52" s="554"/>
      <c r="M52" s="554"/>
      <c r="N52" s="554"/>
      <c r="O52" s="554"/>
      <c r="P52" s="554"/>
      <c r="Q52" s="196"/>
      <c r="R52" s="196"/>
      <c r="S52" s="196"/>
      <c r="T52" s="196"/>
    </row>
    <row r="53" spans="2:20">
      <c r="B53" s="554" t="s">
        <v>45</v>
      </c>
      <c r="C53" s="554"/>
      <c r="D53" s="554"/>
      <c r="E53" s="554"/>
      <c r="F53" s="554"/>
      <c r="G53" s="554"/>
      <c r="H53" s="554"/>
      <c r="I53" s="554"/>
      <c r="J53" s="554"/>
      <c r="K53" s="554"/>
      <c r="L53" s="554"/>
      <c r="M53" s="554"/>
      <c r="N53" s="554"/>
      <c r="O53" s="554"/>
      <c r="P53" s="554"/>
      <c r="Q53" s="18"/>
      <c r="R53" s="18"/>
      <c r="S53" s="18"/>
      <c r="T53" s="9"/>
    </row>
    <row r="54" spans="2:20">
      <c r="B54" s="554"/>
      <c r="C54" s="554"/>
      <c r="D54" s="554"/>
      <c r="E54" s="554"/>
      <c r="F54" s="554"/>
      <c r="G54" s="554"/>
      <c r="H54" s="554"/>
      <c r="I54" s="554"/>
      <c r="J54" s="554"/>
      <c r="K54" s="554"/>
      <c r="L54" s="554"/>
      <c r="M54" s="554"/>
      <c r="N54" s="554"/>
      <c r="O54" s="554"/>
      <c r="P54" s="554"/>
      <c r="Q54" s="18"/>
      <c r="R54" s="18"/>
      <c r="S54" s="18"/>
      <c r="T54" s="9"/>
    </row>
    <row r="55" spans="2:20">
      <c r="B55" s="18" t="s">
        <v>44</v>
      </c>
      <c r="C55" s="18"/>
      <c r="D55" s="18"/>
      <c r="E55" s="18"/>
      <c r="F55" s="18"/>
      <c r="G55" s="18"/>
      <c r="H55" s="18"/>
      <c r="I55" s="18"/>
      <c r="J55" s="18"/>
      <c r="K55" s="18"/>
      <c r="L55" s="18"/>
      <c r="M55" s="18"/>
      <c r="N55" s="18"/>
      <c r="O55" s="18"/>
      <c r="P55" s="18"/>
      <c r="Q55" s="18"/>
      <c r="R55" s="18"/>
      <c r="S55" s="9"/>
      <c r="T55" s="9"/>
    </row>
  </sheetData>
  <sheetProtection password="C54C" sheet="1" objects="1" scenarios="1" formatRows="0"/>
  <mergeCells count="13">
    <mergeCell ref="B16:P17"/>
    <mergeCell ref="C29:P30"/>
    <mergeCell ref="C31:P32"/>
    <mergeCell ref="B2:P2"/>
    <mergeCell ref="B4:P4"/>
    <mergeCell ref="B3:P3"/>
    <mergeCell ref="B5:P5"/>
    <mergeCell ref="B7:P12"/>
    <mergeCell ref="C41:P42"/>
    <mergeCell ref="B43:P44"/>
    <mergeCell ref="C45:P46"/>
    <mergeCell ref="B50:P52"/>
    <mergeCell ref="B53:P54"/>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
&amp;C&amp;D&amp;RPage &amp;P</oddFooter>
  </headerFooter>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L164"/>
  <sheetViews>
    <sheetView showGridLines="0" zoomScale="90" zoomScaleNormal="90" workbookViewId="0">
      <pane ySplit="6" topLeftCell="A7" activePane="bottomLeft" state="frozen"/>
      <selection pane="bottomLeft" activeCell="A7" sqref="A7"/>
    </sheetView>
  </sheetViews>
  <sheetFormatPr defaultRowHeight="14.25"/>
  <cols>
    <col min="1" max="1" width="2.140625" style="167" customWidth="1"/>
    <col min="2" max="2" width="30.85546875" style="167" customWidth="1"/>
    <col min="3" max="3" width="14.28515625" style="167" customWidth="1"/>
    <col min="4" max="4" width="14.140625" style="167" customWidth="1"/>
    <col min="5" max="5" width="15.7109375" style="167" customWidth="1"/>
    <col min="6" max="6" width="15.42578125" style="167" customWidth="1"/>
    <col min="7" max="7" width="14.5703125" style="167" customWidth="1"/>
    <col min="8" max="8" width="14" style="167" customWidth="1"/>
    <col min="9" max="9" width="54.7109375" style="167" customWidth="1"/>
    <col min="10" max="16384" width="9.140625" style="167"/>
  </cols>
  <sheetData>
    <row r="1" spans="1:12">
      <c r="B1" s="8" t="s">
        <v>469</v>
      </c>
    </row>
    <row r="2" spans="1:12" s="238" customFormat="1" ht="18.75" customHeight="1">
      <c r="A2" s="167"/>
      <c r="B2" s="618" t="s">
        <v>147</v>
      </c>
      <c r="C2" s="619"/>
      <c r="D2" s="619"/>
      <c r="E2" s="619"/>
      <c r="F2" s="619"/>
      <c r="G2" s="619"/>
      <c r="H2" s="619"/>
      <c r="I2" s="620"/>
      <c r="K2" s="460"/>
    </row>
    <row r="3" spans="1:12" s="238" customFormat="1" ht="6.75" customHeight="1">
      <c r="B3" s="239"/>
      <c r="C3" s="239"/>
      <c r="D3" s="239"/>
      <c r="E3" s="190"/>
      <c r="F3" s="189"/>
      <c r="G3" s="189"/>
      <c r="H3" s="189"/>
      <c r="I3" s="189"/>
    </row>
    <row r="4" spans="1:12" s="238" customFormat="1" ht="15" customHeight="1">
      <c r="B4" s="621" t="s">
        <v>146</v>
      </c>
      <c r="C4" s="622"/>
      <c r="D4" s="622"/>
      <c r="E4" s="622"/>
      <c r="F4" s="622"/>
      <c r="G4" s="622"/>
      <c r="H4" s="622"/>
      <c r="I4" s="623"/>
      <c r="L4" s="260"/>
    </row>
    <row r="5" spans="1:12" s="238" customFormat="1" ht="6.75" customHeight="1">
      <c r="B5" s="239"/>
      <c r="C5" s="239"/>
      <c r="D5" s="239"/>
      <c r="E5" s="190"/>
      <c r="F5" s="189"/>
      <c r="G5" s="189"/>
      <c r="H5" s="189"/>
      <c r="I5" s="189"/>
      <c r="L5" s="233"/>
    </row>
    <row r="6" spans="1:12" ht="44.25">
      <c r="A6" s="182"/>
      <c r="B6" s="624" t="s">
        <v>145</v>
      </c>
      <c r="C6" s="625"/>
      <c r="D6" s="626"/>
      <c r="E6" s="178" t="s">
        <v>32</v>
      </c>
      <c r="F6" s="180" t="s">
        <v>144</v>
      </c>
      <c r="G6" s="180" t="s">
        <v>143</v>
      </c>
      <c r="H6" s="178" t="s">
        <v>106</v>
      </c>
      <c r="I6" s="188" t="s">
        <v>142</v>
      </c>
      <c r="L6" s="233"/>
    </row>
    <row r="7" spans="1:12" ht="15">
      <c r="A7" s="186"/>
      <c r="B7" s="186"/>
      <c r="C7" s="186"/>
      <c r="D7" s="186"/>
      <c r="E7" s="458" t="s">
        <v>141</v>
      </c>
      <c r="F7" s="459" t="s">
        <v>141</v>
      </c>
      <c r="G7" s="459" t="s">
        <v>141</v>
      </c>
      <c r="H7" s="458" t="s">
        <v>141</v>
      </c>
      <c r="I7" s="253"/>
    </row>
    <row r="8" spans="1:12" ht="6.75" customHeight="1">
      <c r="A8" s="186"/>
      <c r="B8" s="186"/>
      <c r="C8" s="186"/>
      <c r="D8" s="186"/>
      <c r="E8" s="185"/>
      <c r="F8" s="185"/>
      <c r="G8" s="185"/>
      <c r="H8" s="185"/>
      <c r="L8" s="233"/>
    </row>
    <row r="9" spans="1:12" ht="15" customHeight="1">
      <c r="B9" s="457" t="s">
        <v>140</v>
      </c>
      <c r="C9" s="456"/>
      <c r="D9" s="456"/>
      <c r="E9" s="456"/>
      <c r="F9" s="456"/>
      <c r="G9" s="456"/>
      <c r="H9" s="456"/>
      <c r="I9" s="456"/>
    </row>
    <row r="10" spans="1:12" ht="48.75" customHeight="1">
      <c r="A10" s="186"/>
      <c r="B10" s="587" t="s">
        <v>139</v>
      </c>
      <c r="C10" s="588"/>
      <c r="D10" s="589"/>
      <c r="E10" s="455"/>
      <c r="F10" s="455"/>
      <c r="G10" s="455"/>
      <c r="H10" s="455"/>
      <c r="I10" s="455"/>
    </row>
    <row r="11" spans="1:12" ht="75.75" customHeight="1">
      <c r="B11" s="629" t="s">
        <v>138</v>
      </c>
      <c r="C11" s="630"/>
      <c r="D11" s="631"/>
      <c r="E11" s="451"/>
      <c r="F11" s="452"/>
      <c r="G11" s="452"/>
      <c r="H11" s="451"/>
      <c r="I11" s="170"/>
    </row>
    <row r="12" spans="1:12" ht="14.25" customHeight="1">
      <c r="B12" s="602" t="s">
        <v>137</v>
      </c>
      <c r="C12" s="603"/>
      <c r="D12" s="604"/>
      <c r="E12" s="451"/>
      <c r="F12" s="452"/>
      <c r="G12" s="452"/>
      <c r="H12" s="451"/>
      <c r="I12" s="170"/>
    </row>
    <row r="13" spans="1:12">
      <c r="B13" s="581"/>
      <c r="C13" s="582"/>
      <c r="D13" s="583"/>
      <c r="E13" s="451"/>
      <c r="F13" s="452"/>
      <c r="G13" s="452"/>
      <c r="H13" s="451"/>
      <c r="I13" s="170"/>
    </row>
    <row r="14" spans="1:12">
      <c r="B14" s="581"/>
      <c r="C14" s="582"/>
      <c r="D14" s="583"/>
      <c r="E14" s="451"/>
      <c r="F14" s="452"/>
      <c r="G14" s="452"/>
      <c r="H14" s="451"/>
      <c r="I14" s="170"/>
    </row>
    <row r="15" spans="1:12">
      <c r="B15" s="581"/>
      <c r="C15" s="582"/>
      <c r="D15" s="583"/>
      <c r="E15" s="451"/>
      <c r="F15" s="452"/>
      <c r="G15" s="452"/>
      <c r="H15" s="451"/>
      <c r="I15" s="170"/>
    </row>
    <row r="16" spans="1:12">
      <c r="B16" s="581"/>
      <c r="C16" s="582"/>
      <c r="D16" s="583"/>
      <c r="E16" s="451"/>
      <c r="F16" s="452"/>
      <c r="G16" s="452"/>
      <c r="H16" s="451"/>
      <c r="I16" s="170"/>
    </row>
    <row r="17" spans="1:12">
      <c r="B17" s="581"/>
      <c r="C17" s="582"/>
      <c r="D17" s="583"/>
      <c r="E17" s="451"/>
      <c r="F17" s="452"/>
      <c r="G17" s="452"/>
      <c r="H17" s="451"/>
      <c r="I17" s="170"/>
    </row>
    <row r="18" spans="1:12" ht="15" customHeight="1">
      <c r="B18" s="566" t="s">
        <v>136</v>
      </c>
      <c r="C18" s="567"/>
      <c r="D18" s="568"/>
      <c r="E18" s="449">
        <f>SUM(E11:E17)</f>
        <v>0</v>
      </c>
      <c r="F18" s="450">
        <f>SUM(F11:F17)</f>
        <v>0</v>
      </c>
      <c r="G18" s="450">
        <f>SUM(G11:G17)</f>
        <v>0</v>
      </c>
      <c r="H18" s="449">
        <f>SUM(H11:H17)</f>
        <v>0</v>
      </c>
      <c r="I18" s="170"/>
    </row>
    <row r="19" spans="1:12" ht="6.75" customHeight="1">
      <c r="E19" s="199"/>
      <c r="F19" s="199"/>
      <c r="G19" s="199"/>
      <c r="H19" s="199"/>
      <c r="L19" s="230"/>
    </row>
    <row r="20" spans="1:12" ht="15" customHeight="1">
      <c r="A20" s="196"/>
      <c r="B20" s="627" t="s">
        <v>135</v>
      </c>
      <c r="C20" s="627"/>
      <c r="D20" s="627"/>
      <c r="E20" s="627"/>
      <c r="F20" s="627"/>
      <c r="G20" s="627"/>
      <c r="H20" s="627"/>
      <c r="I20" s="627"/>
    </row>
    <row r="21" spans="1:12" s="196" customFormat="1">
      <c r="B21" s="628" t="s">
        <v>134</v>
      </c>
      <c r="C21" s="628"/>
      <c r="D21" s="628"/>
      <c r="E21" s="451"/>
      <c r="F21" s="452"/>
      <c r="G21" s="452"/>
      <c r="H21" s="451"/>
      <c r="I21" s="170"/>
    </row>
    <row r="22" spans="1:12" s="196" customFormat="1" ht="28.5" customHeight="1">
      <c r="B22" s="602" t="s">
        <v>133</v>
      </c>
      <c r="C22" s="603"/>
      <c r="D22" s="604"/>
      <c r="E22" s="451"/>
      <c r="F22" s="452"/>
      <c r="G22" s="452"/>
      <c r="H22" s="451"/>
      <c r="I22" s="170"/>
    </row>
    <row r="23" spans="1:12" ht="14.25" customHeight="1">
      <c r="B23" s="602" t="s">
        <v>132</v>
      </c>
      <c r="C23" s="603"/>
      <c r="D23" s="604"/>
      <c r="E23" s="451"/>
      <c r="F23" s="452"/>
      <c r="G23" s="452"/>
      <c r="H23" s="451"/>
      <c r="I23" s="170"/>
    </row>
    <row r="24" spans="1:12" ht="30.75" customHeight="1">
      <c r="B24" s="605" t="s">
        <v>131</v>
      </c>
      <c r="C24" s="606"/>
      <c r="D24" s="607"/>
      <c r="E24" s="451"/>
      <c r="F24" s="452"/>
      <c r="G24" s="452"/>
      <c r="H24" s="451"/>
      <c r="I24" s="170"/>
    </row>
    <row r="25" spans="1:12" ht="15.75">
      <c r="B25" s="608" t="s">
        <v>130</v>
      </c>
      <c r="C25" s="608"/>
      <c r="D25" s="608"/>
      <c r="E25" s="455"/>
      <c r="F25" s="455"/>
      <c r="G25" s="455"/>
      <c r="H25" s="455"/>
      <c r="I25" s="455"/>
    </row>
    <row r="26" spans="1:12">
      <c r="B26" s="590"/>
      <c r="C26" s="591"/>
      <c r="D26" s="592"/>
      <c r="E26" s="451"/>
      <c r="F26" s="452"/>
      <c r="G26" s="452"/>
      <c r="H26" s="451"/>
      <c r="I26" s="170"/>
    </row>
    <row r="27" spans="1:12" ht="15" customHeight="1">
      <c r="B27" s="599" t="s">
        <v>129</v>
      </c>
      <c r="C27" s="600"/>
      <c r="D27" s="601"/>
      <c r="E27" s="449">
        <f>+SUM(E21:E24,E26)</f>
        <v>0</v>
      </c>
      <c r="F27" s="450">
        <f>+SUM(F21:F24,F26)</f>
        <v>0</v>
      </c>
      <c r="G27" s="450">
        <f>+SUM(G21:G24,G26)</f>
        <v>0</v>
      </c>
      <c r="H27" s="449">
        <f>+SUM(H21:H24,H26)</f>
        <v>0</v>
      </c>
      <c r="I27" s="170"/>
    </row>
    <row r="28" spans="1:12" ht="6.75" customHeight="1">
      <c r="E28" s="199"/>
      <c r="F28" s="199"/>
      <c r="G28" s="199"/>
      <c r="H28" s="199"/>
      <c r="L28" s="230"/>
    </row>
    <row r="29" spans="1:12" ht="15">
      <c r="B29" s="609" t="s">
        <v>128</v>
      </c>
      <c r="C29" s="610"/>
      <c r="D29" s="610"/>
      <c r="E29" s="610"/>
      <c r="F29" s="610"/>
      <c r="G29" s="610"/>
      <c r="H29" s="610"/>
      <c r="I29" s="611"/>
      <c r="L29" s="230"/>
    </row>
    <row r="30" spans="1:12" ht="33.75" customHeight="1">
      <c r="A30" s="196"/>
      <c r="B30" s="587" t="s">
        <v>127</v>
      </c>
      <c r="C30" s="588"/>
      <c r="D30" s="589"/>
      <c r="E30" s="455"/>
      <c r="F30" s="455"/>
      <c r="G30" s="455"/>
      <c r="H30" s="455"/>
      <c r="I30" s="455"/>
      <c r="L30" s="230"/>
    </row>
    <row r="31" spans="1:12" ht="15.75">
      <c r="A31" s="196"/>
      <c r="B31" s="584" t="s">
        <v>126</v>
      </c>
      <c r="C31" s="585"/>
      <c r="D31" s="586"/>
      <c r="E31" s="455"/>
      <c r="F31" s="455"/>
      <c r="G31" s="455"/>
      <c r="H31" s="455"/>
      <c r="I31" s="455"/>
      <c r="L31" s="230"/>
    </row>
    <row r="32" spans="1:12">
      <c r="A32" s="196"/>
      <c r="B32" s="581"/>
      <c r="C32" s="582"/>
      <c r="D32" s="583"/>
      <c r="E32" s="451"/>
      <c r="F32" s="452"/>
      <c r="G32" s="452"/>
      <c r="H32" s="451"/>
      <c r="I32" s="170"/>
      <c r="L32" s="230"/>
    </row>
    <row r="33" spans="1:12">
      <c r="A33" s="196"/>
      <c r="B33" s="581"/>
      <c r="C33" s="582"/>
      <c r="D33" s="583"/>
      <c r="E33" s="451"/>
      <c r="F33" s="452"/>
      <c r="G33" s="452"/>
      <c r="H33" s="451"/>
      <c r="I33" s="170"/>
      <c r="L33" s="229"/>
    </row>
    <row r="34" spans="1:12" ht="15.75" customHeight="1">
      <c r="A34" s="196"/>
      <c r="B34" s="596" t="s">
        <v>125</v>
      </c>
      <c r="C34" s="597"/>
      <c r="D34" s="598"/>
      <c r="E34" s="455"/>
      <c r="F34" s="455"/>
      <c r="G34" s="455"/>
      <c r="H34" s="455"/>
      <c r="I34" s="455"/>
      <c r="L34" s="230"/>
    </row>
    <row r="35" spans="1:12">
      <c r="A35" s="196"/>
      <c r="B35" s="581"/>
      <c r="C35" s="582"/>
      <c r="D35" s="583"/>
      <c r="E35" s="451"/>
      <c r="F35" s="452"/>
      <c r="G35" s="452"/>
      <c r="H35" s="451"/>
      <c r="I35" s="170"/>
    </row>
    <row r="36" spans="1:12">
      <c r="A36" s="196"/>
      <c r="B36" s="581"/>
      <c r="C36" s="582"/>
      <c r="D36" s="583"/>
      <c r="E36" s="451"/>
      <c r="F36" s="452"/>
      <c r="G36" s="452"/>
      <c r="H36" s="451"/>
      <c r="I36" s="170"/>
    </row>
    <row r="37" spans="1:12" ht="15.75" customHeight="1">
      <c r="A37" s="196"/>
      <c r="B37" s="584" t="s">
        <v>124</v>
      </c>
      <c r="C37" s="585"/>
      <c r="D37" s="586"/>
      <c r="E37" s="455"/>
      <c r="F37" s="455"/>
      <c r="G37" s="455"/>
      <c r="H37" s="455"/>
      <c r="I37" s="455"/>
    </row>
    <row r="38" spans="1:12">
      <c r="A38" s="196"/>
      <c r="B38" s="581"/>
      <c r="C38" s="582"/>
      <c r="D38" s="583"/>
      <c r="E38" s="451"/>
      <c r="F38" s="452"/>
      <c r="G38" s="452"/>
      <c r="H38" s="451"/>
      <c r="I38" s="170"/>
    </row>
    <row r="39" spans="1:12">
      <c r="A39" s="196"/>
      <c r="B39" s="581"/>
      <c r="C39" s="582"/>
      <c r="D39" s="583"/>
      <c r="E39" s="451"/>
      <c r="F39" s="452"/>
      <c r="G39" s="452"/>
      <c r="H39" s="451"/>
      <c r="I39" s="170"/>
    </row>
    <row r="40" spans="1:12" ht="15.75" customHeight="1">
      <c r="A40" s="196"/>
      <c r="B40" s="584" t="s">
        <v>123</v>
      </c>
      <c r="C40" s="585"/>
      <c r="D40" s="586"/>
      <c r="E40" s="455"/>
      <c r="F40" s="455"/>
      <c r="G40" s="455"/>
      <c r="H40" s="455"/>
      <c r="I40" s="455"/>
    </row>
    <row r="41" spans="1:12">
      <c r="A41" s="196"/>
      <c r="B41" s="581"/>
      <c r="C41" s="582"/>
      <c r="D41" s="583"/>
      <c r="E41" s="451"/>
      <c r="F41" s="452"/>
      <c r="G41" s="452"/>
      <c r="H41" s="451"/>
      <c r="I41" s="170"/>
    </row>
    <row r="42" spans="1:12">
      <c r="A42" s="196"/>
      <c r="B42" s="581"/>
      <c r="C42" s="582"/>
      <c r="D42" s="583"/>
      <c r="E42" s="451"/>
      <c r="F42" s="452"/>
      <c r="G42" s="452"/>
      <c r="H42" s="451"/>
      <c r="I42" s="170"/>
    </row>
    <row r="43" spans="1:12" s="182" customFormat="1" ht="15.75" customHeight="1">
      <c r="A43" s="196"/>
      <c r="B43" s="584" t="s">
        <v>122</v>
      </c>
      <c r="C43" s="585"/>
      <c r="D43" s="586"/>
      <c r="E43" s="455"/>
      <c r="F43" s="455"/>
      <c r="G43" s="455"/>
      <c r="H43" s="455"/>
      <c r="I43" s="455"/>
    </row>
    <row r="44" spans="1:12" s="182" customFormat="1" ht="44.25" customHeight="1">
      <c r="A44" s="196"/>
      <c r="B44" s="593" t="s">
        <v>121</v>
      </c>
      <c r="C44" s="594"/>
      <c r="D44" s="595"/>
      <c r="E44" s="455"/>
      <c r="F44" s="455"/>
      <c r="G44" s="455"/>
      <c r="H44" s="455"/>
      <c r="I44" s="455"/>
    </row>
    <row r="45" spans="1:12" ht="42.75" customHeight="1">
      <c r="A45" s="196"/>
      <c r="B45" s="590" t="s">
        <v>120</v>
      </c>
      <c r="C45" s="591"/>
      <c r="D45" s="592"/>
      <c r="E45" s="111"/>
      <c r="F45" s="452"/>
      <c r="G45" s="452"/>
      <c r="H45" s="451"/>
      <c r="I45" s="170"/>
    </row>
    <row r="46" spans="1:12">
      <c r="B46" s="581"/>
      <c r="C46" s="582"/>
      <c r="D46" s="583"/>
      <c r="E46" s="451"/>
      <c r="F46" s="452"/>
      <c r="G46" s="452"/>
      <c r="H46" s="451"/>
      <c r="I46" s="170"/>
    </row>
    <row r="47" spans="1:12">
      <c r="B47" s="581"/>
      <c r="C47" s="582"/>
      <c r="D47" s="583"/>
      <c r="E47" s="451"/>
      <c r="F47" s="452"/>
      <c r="G47" s="452"/>
      <c r="H47" s="451"/>
      <c r="I47" s="170"/>
    </row>
    <row r="48" spans="1:12">
      <c r="B48" s="581"/>
      <c r="C48" s="582"/>
      <c r="D48" s="583"/>
      <c r="E48" s="451"/>
      <c r="F48" s="452"/>
      <c r="G48" s="452"/>
      <c r="H48" s="451"/>
      <c r="I48" s="170"/>
    </row>
    <row r="49" spans="1:9">
      <c r="B49" s="581"/>
      <c r="C49" s="582"/>
      <c r="D49" s="583"/>
      <c r="E49" s="451"/>
      <c r="F49" s="452"/>
      <c r="G49" s="452"/>
      <c r="H49" s="451"/>
      <c r="I49" s="170"/>
    </row>
    <row r="50" spans="1:9">
      <c r="B50" s="581"/>
      <c r="C50" s="582"/>
      <c r="D50" s="583"/>
      <c r="E50" s="451"/>
      <c r="F50" s="452"/>
      <c r="G50" s="452"/>
      <c r="H50" s="451"/>
      <c r="I50" s="170"/>
    </row>
    <row r="51" spans="1:9">
      <c r="B51" s="581"/>
      <c r="C51" s="582"/>
      <c r="D51" s="583"/>
      <c r="E51" s="451"/>
      <c r="F51" s="452"/>
      <c r="G51" s="452"/>
      <c r="H51" s="451"/>
      <c r="I51" s="170"/>
    </row>
    <row r="52" spans="1:9">
      <c r="B52" s="581"/>
      <c r="C52" s="582"/>
      <c r="D52" s="583"/>
      <c r="E52" s="451"/>
      <c r="F52" s="452"/>
      <c r="G52" s="452"/>
      <c r="H52" s="451"/>
      <c r="I52" s="170"/>
    </row>
    <row r="53" spans="1:9">
      <c r="B53" s="581"/>
      <c r="C53" s="582"/>
      <c r="D53" s="583"/>
      <c r="E53" s="451"/>
      <c r="F53" s="452"/>
      <c r="G53" s="452"/>
      <c r="H53" s="451"/>
      <c r="I53" s="170"/>
    </row>
    <row r="54" spans="1:9">
      <c r="B54" s="581"/>
      <c r="C54" s="582"/>
      <c r="D54" s="583"/>
      <c r="E54" s="451"/>
      <c r="F54" s="452"/>
      <c r="G54" s="452"/>
      <c r="H54" s="451"/>
      <c r="I54" s="170"/>
    </row>
    <row r="55" spans="1:9">
      <c r="B55" s="581"/>
      <c r="C55" s="582"/>
      <c r="D55" s="583"/>
      <c r="E55" s="451"/>
      <c r="F55" s="452"/>
      <c r="G55" s="452"/>
      <c r="H55" s="451"/>
      <c r="I55" s="170"/>
    </row>
    <row r="56" spans="1:9" ht="15" customHeight="1">
      <c r="B56" s="566" t="s">
        <v>119</v>
      </c>
      <c r="C56" s="567"/>
      <c r="D56" s="568"/>
      <c r="E56" s="449">
        <f>SUM(E32:E33,E45:E55,E35:E36,E38:E39,E41:E42)</f>
        <v>0</v>
      </c>
      <c r="F56" s="450">
        <f>SUM(F32:F33,F45:F55,F35:F36,F38:F39,F41:F42)</f>
        <v>0</v>
      </c>
      <c r="G56" s="450">
        <f>SUM(G32:G33,G45:G55,G35:G36,G38:G39,G41:G42)</f>
        <v>0</v>
      </c>
      <c r="H56" s="449">
        <f>SUM(H32:H33,H45:H55,H35:H36,H38:H39,H41:H42)</f>
        <v>0</v>
      </c>
      <c r="I56" s="170"/>
    </row>
    <row r="57" spans="1:9" ht="6.75" customHeight="1">
      <c r="B57" s="157"/>
      <c r="C57" s="157"/>
      <c r="D57" s="157"/>
      <c r="E57" s="157"/>
      <c r="F57" s="184"/>
      <c r="G57" s="184"/>
      <c r="H57" s="184"/>
      <c r="I57" s="157"/>
    </row>
    <row r="58" spans="1:9" ht="15" customHeight="1">
      <c r="B58" s="612" t="s">
        <v>118</v>
      </c>
      <c r="C58" s="613"/>
      <c r="D58" s="613"/>
      <c r="E58" s="613"/>
      <c r="F58" s="613"/>
      <c r="G58" s="613"/>
      <c r="H58" s="613"/>
      <c r="I58" s="614"/>
    </row>
    <row r="59" spans="1:9" s="196" customFormat="1" ht="32.25" customHeight="1">
      <c r="A59" s="167"/>
      <c r="B59" s="587" t="s">
        <v>117</v>
      </c>
      <c r="C59" s="588"/>
      <c r="D59" s="589"/>
      <c r="E59" s="455"/>
      <c r="F59" s="455"/>
      <c r="G59" s="455"/>
      <c r="H59" s="455"/>
      <c r="I59" s="455"/>
    </row>
    <row r="60" spans="1:9" ht="15.75" customHeight="1">
      <c r="B60" s="584" t="s">
        <v>116</v>
      </c>
      <c r="C60" s="585"/>
      <c r="D60" s="586"/>
      <c r="E60" s="455"/>
      <c r="F60" s="455"/>
      <c r="G60" s="455"/>
      <c r="H60" s="455"/>
      <c r="I60" s="455"/>
    </row>
    <row r="61" spans="1:9">
      <c r="B61" s="563"/>
      <c r="C61" s="564"/>
      <c r="D61" s="565"/>
      <c r="E61" s="451"/>
      <c r="F61" s="452"/>
      <c r="G61" s="452"/>
      <c r="H61" s="451"/>
      <c r="I61" s="170"/>
    </row>
    <row r="62" spans="1:9">
      <c r="B62" s="581"/>
      <c r="C62" s="582"/>
      <c r="D62" s="583"/>
      <c r="E62" s="451"/>
      <c r="F62" s="452"/>
      <c r="G62" s="452"/>
      <c r="H62" s="451"/>
      <c r="I62" s="170"/>
    </row>
    <row r="63" spans="1:9" ht="15.75">
      <c r="B63" s="584" t="s">
        <v>115</v>
      </c>
      <c r="C63" s="585"/>
      <c r="D63" s="586"/>
      <c r="E63" s="455"/>
      <c r="F63" s="455"/>
      <c r="G63" s="455"/>
      <c r="H63" s="455"/>
      <c r="I63" s="455"/>
    </row>
    <row r="64" spans="1:9">
      <c r="B64" s="563"/>
      <c r="C64" s="564"/>
      <c r="D64" s="565"/>
      <c r="E64" s="451"/>
      <c r="F64" s="452"/>
      <c r="G64" s="452"/>
      <c r="H64" s="451"/>
      <c r="I64" s="170"/>
    </row>
    <row r="65" spans="2:9">
      <c r="B65" s="581"/>
      <c r="C65" s="582"/>
      <c r="D65" s="583"/>
      <c r="E65" s="451"/>
      <c r="F65" s="452"/>
      <c r="G65" s="452"/>
      <c r="H65" s="451"/>
      <c r="I65" s="170"/>
    </row>
    <row r="66" spans="2:9">
      <c r="B66" s="563"/>
      <c r="C66" s="564"/>
      <c r="D66" s="565"/>
      <c r="E66" s="451"/>
      <c r="F66" s="452"/>
      <c r="G66" s="452"/>
      <c r="H66" s="451"/>
      <c r="I66" s="170"/>
    </row>
    <row r="67" spans="2:9" ht="15" customHeight="1">
      <c r="B67" s="566" t="s">
        <v>114</v>
      </c>
      <c r="C67" s="567"/>
      <c r="D67" s="568"/>
      <c r="E67" s="449">
        <f>+SUM(E64:E66,E61:E62)</f>
        <v>0</v>
      </c>
      <c r="F67" s="450">
        <f>+SUM(F64:F66,F61:F62)</f>
        <v>0</v>
      </c>
      <c r="G67" s="450">
        <f>+SUM(G64:G66,G61:G62)</f>
        <v>0</v>
      </c>
      <c r="H67" s="449">
        <f>+SUM(H64:H66,H61:H62)</f>
        <v>0</v>
      </c>
      <c r="I67" s="170"/>
    </row>
    <row r="68" spans="2:9" ht="6.75" customHeight="1">
      <c r="B68" s="216"/>
      <c r="C68" s="216"/>
      <c r="D68" s="216"/>
      <c r="E68" s="215"/>
      <c r="F68" s="214"/>
      <c r="G68" s="214"/>
      <c r="H68" s="214"/>
    </row>
    <row r="69" spans="2:9" ht="15" customHeight="1">
      <c r="B69" s="609" t="s">
        <v>113</v>
      </c>
      <c r="C69" s="610"/>
      <c r="D69" s="610"/>
      <c r="E69" s="610"/>
      <c r="F69" s="610"/>
      <c r="G69" s="610"/>
      <c r="H69" s="610"/>
      <c r="I69" s="611"/>
    </row>
    <row r="70" spans="2:9" ht="15.75" customHeight="1">
      <c r="B70" s="584" t="s">
        <v>112</v>
      </c>
      <c r="C70" s="585"/>
      <c r="D70" s="586"/>
      <c r="E70" s="455"/>
      <c r="F70" s="455"/>
      <c r="G70" s="455"/>
      <c r="H70" s="455"/>
      <c r="I70" s="455"/>
    </row>
    <row r="71" spans="2:9">
      <c r="B71" s="563"/>
      <c r="C71" s="564"/>
      <c r="D71" s="565"/>
      <c r="E71" s="451"/>
      <c r="F71" s="452"/>
      <c r="G71" s="452"/>
      <c r="H71" s="451"/>
      <c r="I71" s="170"/>
    </row>
    <row r="72" spans="2:9">
      <c r="B72" s="563"/>
      <c r="C72" s="564"/>
      <c r="D72" s="565"/>
      <c r="E72" s="451"/>
      <c r="F72" s="452"/>
      <c r="G72" s="452"/>
      <c r="H72" s="451"/>
      <c r="I72" s="170"/>
    </row>
    <row r="73" spans="2:9" ht="15.75">
      <c r="B73" s="584" t="s">
        <v>111</v>
      </c>
      <c r="C73" s="585"/>
      <c r="D73" s="586"/>
      <c r="E73" s="455"/>
      <c r="F73" s="455"/>
      <c r="G73" s="455"/>
      <c r="H73" s="455"/>
      <c r="I73" s="455"/>
    </row>
    <row r="74" spans="2:9">
      <c r="B74" s="563"/>
      <c r="C74" s="564"/>
      <c r="D74" s="565"/>
      <c r="E74" s="451"/>
      <c r="F74" s="452"/>
      <c r="G74" s="452"/>
      <c r="H74" s="451"/>
      <c r="I74" s="170"/>
    </row>
    <row r="75" spans="2:9">
      <c r="B75" s="563"/>
      <c r="C75" s="564"/>
      <c r="D75" s="565"/>
      <c r="E75" s="451"/>
      <c r="F75" s="452"/>
      <c r="G75" s="452"/>
      <c r="H75" s="451"/>
      <c r="I75" s="170"/>
    </row>
    <row r="76" spans="2:9">
      <c r="B76" s="563"/>
      <c r="C76" s="564"/>
      <c r="D76" s="565"/>
      <c r="E76" s="451"/>
      <c r="F76" s="452"/>
      <c r="G76" s="452"/>
      <c r="H76" s="451"/>
      <c r="I76" s="170"/>
    </row>
    <row r="77" spans="2:9" ht="15" customHeight="1">
      <c r="B77" s="566" t="s">
        <v>110</v>
      </c>
      <c r="C77" s="567"/>
      <c r="D77" s="568"/>
      <c r="E77" s="449">
        <f>+SUM(E74:E76,E71:E72)</f>
        <v>0</v>
      </c>
      <c r="F77" s="450">
        <f>+SUM(F74:F76,F71:F72)</f>
        <v>0</v>
      </c>
      <c r="G77" s="450">
        <f>+SUM(G74:G76,G71:G72)</f>
        <v>0</v>
      </c>
      <c r="H77" s="449">
        <f>+SUM(H74:H76,H71:H72)</f>
        <v>0</v>
      </c>
      <c r="I77" s="170"/>
    </row>
    <row r="78" spans="2:9" ht="6.75" customHeight="1">
      <c r="E78" s="199"/>
      <c r="F78" s="183"/>
      <c r="G78" s="183"/>
      <c r="H78" s="183"/>
    </row>
    <row r="79" spans="2:9" ht="15" customHeight="1">
      <c r="B79" s="569" t="s">
        <v>72</v>
      </c>
      <c r="C79" s="570"/>
      <c r="D79" s="571"/>
      <c r="E79" s="449">
        <f>+E18+E56+E67+E77+E27</f>
        <v>0</v>
      </c>
      <c r="F79" s="450">
        <f>+F18+F56+F67+F77+F27</f>
        <v>0</v>
      </c>
      <c r="G79" s="450">
        <f>+G18+G56+G67+G77+G27</f>
        <v>0</v>
      </c>
      <c r="H79" s="449">
        <f>+H18+H56+H67+H77+H27</f>
        <v>0</v>
      </c>
      <c r="I79" s="170"/>
    </row>
    <row r="82" spans="2:9" ht="15">
      <c r="B82" s="615" t="s">
        <v>109</v>
      </c>
      <c r="C82" s="616"/>
      <c r="D82" s="616"/>
      <c r="E82" s="616"/>
      <c r="F82" s="616"/>
      <c r="G82" s="616"/>
      <c r="H82" s="616"/>
      <c r="I82" s="617"/>
    </row>
    <row r="83" spans="2:9" s="18" customFormat="1" ht="30">
      <c r="B83" s="181"/>
      <c r="C83" s="572" t="s">
        <v>32</v>
      </c>
      <c r="D83" s="573"/>
      <c r="E83" s="574"/>
      <c r="F83" s="249" t="s">
        <v>108</v>
      </c>
      <c r="G83" s="249" t="s">
        <v>107</v>
      </c>
      <c r="H83" s="179" t="s">
        <v>106</v>
      </c>
      <c r="I83" s="579" t="s">
        <v>105</v>
      </c>
    </row>
    <row r="84" spans="2:9" ht="15">
      <c r="B84" s="207"/>
      <c r="C84" s="179" t="s">
        <v>104</v>
      </c>
      <c r="D84" s="179" t="s">
        <v>103</v>
      </c>
      <c r="E84" s="249" t="s">
        <v>31</v>
      </c>
      <c r="F84" s="249" t="s">
        <v>31</v>
      </c>
      <c r="G84" s="249" t="s">
        <v>31</v>
      </c>
      <c r="H84" s="249" t="s">
        <v>31</v>
      </c>
      <c r="I84" s="580"/>
    </row>
    <row r="85" spans="2:9" s="177" customFormat="1" ht="6.75" customHeight="1"/>
    <row r="86" spans="2:9" ht="15">
      <c r="B86" s="575" t="s">
        <v>102</v>
      </c>
      <c r="C86" s="576"/>
      <c r="D86" s="576"/>
      <c r="E86" s="576"/>
      <c r="F86" s="576"/>
      <c r="G86" s="576"/>
      <c r="H86" s="576"/>
      <c r="I86" s="577"/>
    </row>
    <row r="87" spans="2:9" ht="30">
      <c r="B87" s="176" t="s">
        <v>101</v>
      </c>
      <c r="C87" s="201"/>
      <c r="D87" s="201"/>
      <c r="E87" s="201"/>
      <c r="F87" s="201"/>
      <c r="G87" s="201"/>
      <c r="H87" s="201"/>
      <c r="I87" s="200"/>
    </row>
    <row r="88" spans="2:9">
      <c r="B88" s="198"/>
      <c r="C88" s="451"/>
      <c r="D88" s="451"/>
      <c r="E88" s="453">
        <f>+C88+D88</f>
        <v>0</v>
      </c>
      <c r="F88" s="452"/>
      <c r="G88" s="452"/>
      <c r="H88" s="451"/>
      <c r="I88" s="198"/>
    </row>
    <row r="89" spans="2:9">
      <c r="B89" s="198"/>
      <c r="C89" s="451"/>
      <c r="D89" s="451"/>
      <c r="E89" s="453">
        <f>+C89+D89</f>
        <v>0</v>
      </c>
      <c r="F89" s="452"/>
      <c r="G89" s="452"/>
      <c r="H89" s="451"/>
      <c r="I89" s="198"/>
    </row>
    <row r="90" spans="2:9" ht="30">
      <c r="B90" s="176" t="s">
        <v>100</v>
      </c>
      <c r="C90" s="201"/>
      <c r="D90" s="201"/>
      <c r="E90" s="201"/>
      <c r="F90" s="201"/>
      <c r="G90" s="201"/>
      <c r="H90" s="201"/>
      <c r="I90" s="200"/>
    </row>
    <row r="91" spans="2:9">
      <c r="B91" s="198"/>
      <c r="C91" s="451"/>
      <c r="D91" s="451"/>
      <c r="E91" s="453">
        <f>+C91+D91</f>
        <v>0</v>
      </c>
      <c r="F91" s="452"/>
      <c r="G91" s="452"/>
      <c r="H91" s="451"/>
      <c r="I91" s="198"/>
    </row>
    <row r="92" spans="2:9">
      <c r="B92" s="198"/>
      <c r="C92" s="451"/>
      <c r="D92" s="451"/>
      <c r="E92" s="453">
        <f>+C92+D92</f>
        <v>0</v>
      </c>
      <c r="F92" s="452"/>
      <c r="G92" s="452"/>
      <c r="H92" s="451"/>
      <c r="I92" s="198"/>
    </row>
    <row r="93" spans="2:9" ht="15">
      <c r="B93" s="174" t="s">
        <v>99</v>
      </c>
      <c r="C93" s="201"/>
      <c r="D93" s="201"/>
      <c r="E93" s="201"/>
      <c r="F93" s="201"/>
      <c r="G93" s="201"/>
      <c r="H93" s="201"/>
      <c r="I93" s="200"/>
    </row>
    <row r="94" spans="2:9">
      <c r="B94" s="198"/>
      <c r="C94" s="451"/>
      <c r="D94" s="451"/>
      <c r="E94" s="453">
        <f>+C94+D94</f>
        <v>0</v>
      </c>
      <c r="F94" s="452"/>
      <c r="G94" s="452"/>
      <c r="H94" s="451"/>
      <c r="I94" s="198"/>
    </row>
    <row r="95" spans="2:9">
      <c r="B95" s="198"/>
      <c r="C95" s="451"/>
      <c r="D95" s="451"/>
      <c r="E95" s="453">
        <f>+C95+D95</f>
        <v>0</v>
      </c>
      <c r="F95" s="452"/>
      <c r="G95" s="452"/>
      <c r="H95" s="451"/>
      <c r="I95" s="198"/>
    </row>
    <row r="96" spans="2:9" ht="15">
      <c r="B96" s="174" t="s">
        <v>98</v>
      </c>
      <c r="C96" s="201"/>
      <c r="D96" s="201"/>
      <c r="E96" s="201"/>
      <c r="F96" s="201"/>
      <c r="G96" s="201"/>
      <c r="H96" s="201"/>
      <c r="I96" s="200"/>
    </row>
    <row r="97" spans="2:9">
      <c r="B97" s="198"/>
      <c r="C97" s="451"/>
      <c r="D97" s="451"/>
      <c r="E97" s="453">
        <f>+C97+D97</f>
        <v>0</v>
      </c>
      <c r="F97" s="452"/>
      <c r="G97" s="452"/>
      <c r="H97" s="451"/>
      <c r="I97" s="198"/>
    </row>
    <row r="98" spans="2:9">
      <c r="B98" s="198"/>
      <c r="C98" s="451"/>
      <c r="D98" s="451"/>
      <c r="E98" s="453">
        <f>+C98+D98</f>
        <v>0</v>
      </c>
      <c r="F98" s="452"/>
      <c r="G98" s="452"/>
      <c r="H98" s="451"/>
      <c r="I98" s="198"/>
    </row>
    <row r="99" spans="2:9" ht="15" customHeight="1">
      <c r="B99" s="174" t="s">
        <v>97</v>
      </c>
      <c r="C99" s="201"/>
      <c r="D99" s="201"/>
      <c r="E99" s="201"/>
      <c r="F99" s="201"/>
      <c r="G99" s="201"/>
      <c r="H99" s="201"/>
      <c r="I99" s="200"/>
    </row>
    <row r="100" spans="2:9">
      <c r="B100" s="198"/>
      <c r="C100" s="451"/>
      <c r="D100" s="451"/>
      <c r="E100" s="453">
        <f>+C100+D100</f>
        <v>0</v>
      </c>
      <c r="F100" s="452"/>
      <c r="G100" s="452"/>
      <c r="H100" s="451"/>
      <c r="I100" s="198"/>
    </row>
    <row r="101" spans="2:9">
      <c r="B101" s="198"/>
      <c r="C101" s="451"/>
      <c r="D101" s="451"/>
      <c r="E101" s="453">
        <f>+C101+D101</f>
        <v>0</v>
      </c>
      <c r="F101" s="452"/>
      <c r="G101" s="452"/>
      <c r="H101" s="451"/>
      <c r="I101" s="198"/>
    </row>
    <row r="102" spans="2:9" ht="15" customHeight="1">
      <c r="B102" s="172" t="s">
        <v>96</v>
      </c>
      <c r="C102" s="449">
        <f t="shared" ref="C102:H102" si="0">+SUM(C100:C101,C88:C89,C94:C95,C91:C92,C97:C98)</f>
        <v>0</v>
      </c>
      <c r="D102" s="449">
        <f t="shared" si="0"/>
        <v>0</v>
      </c>
      <c r="E102" s="450">
        <f t="shared" si="0"/>
        <v>0</v>
      </c>
      <c r="F102" s="450">
        <f t="shared" si="0"/>
        <v>0</v>
      </c>
      <c r="G102" s="450">
        <f t="shared" si="0"/>
        <v>0</v>
      </c>
      <c r="H102" s="449">
        <f t="shared" si="0"/>
        <v>0</v>
      </c>
      <c r="I102" s="198"/>
    </row>
    <row r="103" spans="2:9" s="182" customFormat="1" ht="6.75" customHeight="1">
      <c r="C103" s="203"/>
      <c r="D103" s="203"/>
      <c r="E103" s="203"/>
      <c r="F103" s="203"/>
      <c r="G103" s="203"/>
      <c r="H103" s="203"/>
    </row>
    <row r="104" spans="2:9" ht="15" customHeight="1">
      <c r="B104" s="575" t="s">
        <v>95</v>
      </c>
      <c r="C104" s="576"/>
      <c r="D104" s="576"/>
      <c r="E104" s="576"/>
      <c r="F104" s="576"/>
      <c r="G104" s="576"/>
      <c r="H104" s="576"/>
      <c r="I104" s="577"/>
    </row>
    <row r="105" spans="2:9">
      <c r="B105" s="204" t="s">
        <v>94</v>
      </c>
      <c r="C105" s="451"/>
      <c r="D105" s="451"/>
      <c r="E105" s="453">
        <f>+C105+D105</f>
        <v>0</v>
      </c>
      <c r="F105" s="452"/>
      <c r="G105" s="452"/>
      <c r="H105" s="451"/>
      <c r="I105" s="198"/>
    </row>
    <row r="106" spans="2:9">
      <c r="B106" s="204" t="s">
        <v>93</v>
      </c>
      <c r="C106" s="451"/>
      <c r="D106" s="451"/>
      <c r="E106" s="453">
        <f>+C106+D106</f>
        <v>0</v>
      </c>
      <c r="F106" s="452"/>
      <c r="G106" s="452"/>
      <c r="H106" s="451"/>
      <c r="I106" s="198"/>
    </row>
    <row r="107" spans="2:9">
      <c r="B107" s="204" t="s">
        <v>92</v>
      </c>
      <c r="C107" s="451"/>
      <c r="D107" s="451"/>
      <c r="E107" s="453">
        <f>+C107+D107</f>
        <v>0</v>
      </c>
      <c r="F107" s="452"/>
      <c r="G107" s="452"/>
      <c r="H107" s="451"/>
      <c r="I107" s="198"/>
    </row>
    <row r="108" spans="2:9">
      <c r="B108" s="204" t="s">
        <v>91</v>
      </c>
      <c r="C108" s="451"/>
      <c r="D108" s="451"/>
      <c r="E108" s="453">
        <f>+C108+D108</f>
        <v>0</v>
      </c>
      <c r="F108" s="452"/>
      <c r="G108" s="452"/>
      <c r="H108" s="451"/>
      <c r="I108" s="198"/>
    </row>
    <row r="109" spans="2:9" ht="15" customHeight="1">
      <c r="B109" s="174" t="s">
        <v>90</v>
      </c>
      <c r="C109" s="201"/>
      <c r="D109" s="201"/>
      <c r="E109" s="201"/>
      <c r="F109" s="201"/>
      <c r="G109" s="201"/>
      <c r="H109" s="201"/>
      <c r="I109" s="200"/>
    </row>
    <row r="110" spans="2:9">
      <c r="B110" s="198"/>
      <c r="C110" s="451"/>
      <c r="D110" s="451"/>
      <c r="E110" s="453">
        <f>+C110+D110</f>
        <v>0</v>
      </c>
      <c r="F110" s="452"/>
      <c r="G110" s="452"/>
      <c r="H110" s="451"/>
      <c r="I110" s="198"/>
    </row>
    <row r="111" spans="2:9">
      <c r="B111" s="198"/>
      <c r="C111" s="451"/>
      <c r="D111" s="451"/>
      <c r="E111" s="453">
        <f>+C111+D111</f>
        <v>0</v>
      </c>
      <c r="F111" s="452"/>
      <c r="G111" s="452"/>
      <c r="H111" s="451"/>
      <c r="I111" s="198"/>
    </row>
    <row r="112" spans="2:9">
      <c r="B112" s="198"/>
      <c r="C112" s="451"/>
      <c r="D112" s="451"/>
      <c r="E112" s="453">
        <f>+C112+D112</f>
        <v>0</v>
      </c>
      <c r="F112" s="452"/>
      <c r="G112" s="452"/>
      <c r="H112" s="451"/>
      <c r="I112" s="198"/>
    </row>
    <row r="113" spans="2:9" ht="30">
      <c r="B113" s="172" t="s">
        <v>89</v>
      </c>
      <c r="C113" s="449">
        <f t="shared" ref="C113:H113" si="1">+SUM(C110:C112,C105:C108)</f>
        <v>0</v>
      </c>
      <c r="D113" s="449">
        <f t="shared" si="1"/>
        <v>0</v>
      </c>
      <c r="E113" s="450">
        <f t="shared" si="1"/>
        <v>0</v>
      </c>
      <c r="F113" s="450">
        <f t="shared" si="1"/>
        <v>0</v>
      </c>
      <c r="G113" s="450">
        <f t="shared" si="1"/>
        <v>0</v>
      </c>
      <c r="H113" s="449">
        <f t="shared" si="1"/>
        <v>0</v>
      </c>
      <c r="I113" s="198"/>
    </row>
    <row r="114" spans="2:9" s="182" customFormat="1" ht="6.75" customHeight="1">
      <c r="C114" s="203"/>
      <c r="D114" s="203"/>
      <c r="E114" s="203"/>
      <c r="F114" s="203"/>
      <c r="G114" s="203"/>
      <c r="H114" s="203"/>
    </row>
    <row r="115" spans="2:9" ht="15" customHeight="1">
      <c r="B115" s="575" t="s">
        <v>88</v>
      </c>
      <c r="C115" s="576"/>
      <c r="D115" s="576"/>
      <c r="E115" s="576"/>
      <c r="F115" s="576"/>
      <c r="G115" s="576"/>
      <c r="H115" s="576"/>
      <c r="I115" s="577"/>
    </row>
    <row r="116" spans="2:9" ht="28.5">
      <c r="B116" s="173" t="s">
        <v>87</v>
      </c>
      <c r="C116" s="451"/>
      <c r="D116" s="451"/>
      <c r="E116" s="453">
        <f>+C116+D116</f>
        <v>0</v>
      </c>
      <c r="F116" s="452"/>
      <c r="G116" s="452"/>
      <c r="H116" s="451"/>
      <c r="I116" s="198"/>
    </row>
    <row r="117" spans="2:9" ht="57">
      <c r="B117" s="173" t="s">
        <v>86</v>
      </c>
      <c r="C117" s="111"/>
      <c r="D117" s="111"/>
      <c r="E117" s="111"/>
      <c r="F117" s="452"/>
      <c r="G117" s="452"/>
      <c r="H117" s="451"/>
      <c r="I117" s="198"/>
    </row>
    <row r="118" spans="2:9" ht="28.5">
      <c r="B118" s="173" t="s">
        <v>85</v>
      </c>
      <c r="C118" s="451"/>
      <c r="D118" s="451"/>
      <c r="E118" s="453">
        <f>+C118+D118</f>
        <v>0</v>
      </c>
      <c r="F118" s="452"/>
      <c r="G118" s="452"/>
      <c r="H118" s="451"/>
      <c r="I118" s="198"/>
    </row>
    <row r="119" spans="2:9" ht="15" customHeight="1">
      <c r="B119" s="174" t="s">
        <v>84</v>
      </c>
      <c r="C119" s="201"/>
      <c r="D119" s="201"/>
      <c r="E119" s="201"/>
      <c r="F119" s="201"/>
      <c r="G119" s="201"/>
      <c r="H119" s="201"/>
      <c r="I119" s="200"/>
    </row>
    <row r="120" spans="2:9">
      <c r="B120" s="198"/>
      <c r="C120" s="451"/>
      <c r="D120" s="451"/>
      <c r="E120" s="453">
        <f>+C120+D120</f>
        <v>0</v>
      </c>
      <c r="F120" s="452"/>
      <c r="G120" s="452"/>
      <c r="H120" s="451"/>
      <c r="I120" s="198"/>
    </row>
    <row r="121" spans="2:9">
      <c r="B121" s="198"/>
      <c r="C121" s="451"/>
      <c r="D121" s="451"/>
      <c r="E121" s="453">
        <f>+C121+D121</f>
        <v>0</v>
      </c>
      <c r="F121" s="452"/>
      <c r="G121" s="452"/>
      <c r="H121" s="451"/>
      <c r="I121" s="198"/>
    </row>
    <row r="122" spans="2:9">
      <c r="B122" s="198"/>
      <c r="C122" s="451"/>
      <c r="D122" s="451"/>
      <c r="E122" s="453">
        <f>+C122+D122</f>
        <v>0</v>
      </c>
      <c r="F122" s="452"/>
      <c r="G122" s="452"/>
      <c r="H122" s="451"/>
      <c r="I122" s="198"/>
    </row>
    <row r="123" spans="2:9" ht="30">
      <c r="B123" s="174" t="s">
        <v>83</v>
      </c>
      <c r="C123" s="201"/>
      <c r="D123" s="201"/>
      <c r="E123" s="201"/>
      <c r="F123" s="201"/>
      <c r="G123" s="201"/>
      <c r="H123" s="201"/>
      <c r="I123" s="200"/>
    </row>
    <row r="124" spans="2:9">
      <c r="B124" s="198"/>
      <c r="C124" s="451"/>
      <c r="D124" s="451"/>
      <c r="E124" s="453">
        <f>+C124+D124</f>
        <v>0</v>
      </c>
      <c r="F124" s="452"/>
      <c r="G124" s="452"/>
      <c r="H124" s="451"/>
      <c r="I124" s="198"/>
    </row>
    <row r="125" spans="2:9">
      <c r="B125" s="198"/>
      <c r="C125" s="451"/>
      <c r="D125" s="451"/>
      <c r="E125" s="453">
        <f>+C125+D125</f>
        <v>0</v>
      </c>
      <c r="F125" s="452"/>
      <c r="G125" s="452"/>
      <c r="H125" s="451"/>
      <c r="I125" s="198"/>
    </row>
    <row r="126" spans="2:9">
      <c r="B126" s="198"/>
      <c r="C126" s="451"/>
      <c r="D126" s="451"/>
      <c r="E126" s="453">
        <f>+C126+D126</f>
        <v>0</v>
      </c>
      <c r="F126" s="452"/>
      <c r="G126" s="452"/>
      <c r="H126" s="451"/>
      <c r="I126" s="198"/>
    </row>
    <row r="127" spans="2:9" ht="30">
      <c r="B127" s="174" t="s">
        <v>82</v>
      </c>
      <c r="C127" s="201"/>
      <c r="D127" s="201"/>
      <c r="E127" s="201"/>
      <c r="F127" s="201"/>
      <c r="G127" s="201"/>
      <c r="H127" s="201"/>
      <c r="I127" s="200"/>
    </row>
    <row r="128" spans="2:9">
      <c r="B128" s="198"/>
      <c r="C128" s="451"/>
      <c r="D128" s="451"/>
      <c r="E128" s="453">
        <f>+C128+D128</f>
        <v>0</v>
      </c>
      <c r="F128" s="452"/>
      <c r="G128" s="452"/>
      <c r="H128" s="451"/>
      <c r="I128" s="198"/>
    </row>
    <row r="129" spans="2:9">
      <c r="B129" s="198"/>
      <c r="C129" s="451"/>
      <c r="D129" s="451"/>
      <c r="E129" s="453">
        <f>+C129+D129</f>
        <v>0</v>
      </c>
      <c r="F129" s="452"/>
      <c r="G129" s="452"/>
      <c r="H129" s="451"/>
      <c r="I129" s="198"/>
    </row>
    <row r="130" spans="2:9">
      <c r="B130" s="198"/>
      <c r="C130" s="451"/>
      <c r="D130" s="451"/>
      <c r="E130" s="453">
        <f>+C130+D130</f>
        <v>0</v>
      </c>
      <c r="F130" s="452"/>
      <c r="G130" s="452"/>
      <c r="H130" s="451"/>
      <c r="I130" s="198"/>
    </row>
    <row r="131" spans="2:9" ht="30">
      <c r="B131" s="202" t="s">
        <v>81</v>
      </c>
      <c r="C131" s="201"/>
      <c r="D131" s="201"/>
      <c r="E131" s="201"/>
      <c r="F131" s="201"/>
      <c r="G131" s="201"/>
      <c r="H131" s="201"/>
      <c r="I131" s="200"/>
    </row>
    <row r="132" spans="2:9">
      <c r="B132" s="198"/>
      <c r="C132" s="451"/>
      <c r="D132" s="451"/>
      <c r="E132" s="453">
        <f>+C132+D132</f>
        <v>0</v>
      </c>
      <c r="F132" s="452"/>
      <c r="G132" s="452"/>
      <c r="H132" s="451"/>
      <c r="I132" s="198"/>
    </row>
    <row r="133" spans="2:9">
      <c r="B133" s="198"/>
      <c r="C133" s="451"/>
      <c r="D133" s="451"/>
      <c r="E133" s="453">
        <f>+C133+D133</f>
        <v>0</v>
      </c>
      <c r="F133" s="452"/>
      <c r="G133" s="452"/>
      <c r="H133" s="451"/>
      <c r="I133" s="198"/>
    </row>
    <row r="134" spans="2:9">
      <c r="B134" s="198"/>
      <c r="C134" s="451"/>
      <c r="D134" s="451"/>
      <c r="E134" s="453">
        <f>+C134+D134</f>
        <v>0</v>
      </c>
      <c r="F134" s="452"/>
      <c r="G134" s="452"/>
      <c r="H134" s="451"/>
      <c r="I134" s="198"/>
    </row>
    <row r="135" spans="2:9" ht="30">
      <c r="B135" s="454" t="s">
        <v>80</v>
      </c>
      <c r="C135" s="449">
        <f t="shared" ref="C135:H135" si="2">+SUM(C120:C122,C124:C126,C128:C130,C132:C134,C116:C118)</f>
        <v>0</v>
      </c>
      <c r="D135" s="449">
        <f t="shared" si="2"/>
        <v>0</v>
      </c>
      <c r="E135" s="450">
        <f t="shared" si="2"/>
        <v>0</v>
      </c>
      <c r="F135" s="450">
        <f t="shared" si="2"/>
        <v>0</v>
      </c>
      <c r="G135" s="450">
        <f t="shared" si="2"/>
        <v>0</v>
      </c>
      <c r="H135" s="449">
        <f t="shared" si="2"/>
        <v>0</v>
      </c>
      <c r="I135" s="198"/>
    </row>
    <row r="136" spans="2:9" ht="6.75" customHeight="1">
      <c r="C136" s="199"/>
      <c r="D136" s="199"/>
      <c r="E136" s="199"/>
      <c r="F136" s="199"/>
      <c r="G136" s="199"/>
      <c r="H136" s="199"/>
    </row>
    <row r="137" spans="2:9" ht="15">
      <c r="B137" s="575" t="s">
        <v>79</v>
      </c>
      <c r="C137" s="576"/>
      <c r="D137" s="576"/>
      <c r="E137" s="576"/>
      <c r="F137" s="576"/>
      <c r="G137" s="576"/>
      <c r="H137" s="576"/>
      <c r="I137" s="577"/>
    </row>
    <row r="138" spans="2:9">
      <c r="B138" s="198"/>
      <c r="C138" s="451"/>
      <c r="D138" s="451"/>
      <c r="E138" s="453">
        <f>+C138+D138</f>
        <v>0</v>
      </c>
      <c r="F138" s="452"/>
      <c r="G138" s="452"/>
      <c r="H138" s="451"/>
      <c r="I138" s="198"/>
    </row>
    <row r="139" spans="2:9">
      <c r="B139" s="198"/>
      <c r="C139" s="451"/>
      <c r="D139" s="451"/>
      <c r="E139" s="453">
        <f>+C139+D139</f>
        <v>0</v>
      </c>
      <c r="F139" s="452"/>
      <c r="G139" s="452"/>
      <c r="H139" s="451"/>
      <c r="I139" s="198"/>
    </row>
    <row r="140" spans="2:9">
      <c r="B140" s="198"/>
      <c r="C140" s="451"/>
      <c r="D140" s="451"/>
      <c r="E140" s="453">
        <f>+C140+D140</f>
        <v>0</v>
      </c>
      <c r="F140" s="452"/>
      <c r="G140" s="452"/>
      <c r="H140" s="451"/>
      <c r="I140" s="198"/>
    </row>
    <row r="141" spans="2:9">
      <c r="B141" s="198"/>
      <c r="C141" s="451"/>
      <c r="D141" s="451"/>
      <c r="E141" s="453">
        <f>+C141+D141</f>
        <v>0</v>
      </c>
      <c r="F141" s="452"/>
      <c r="G141" s="452"/>
      <c r="H141" s="451"/>
      <c r="I141" s="198"/>
    </row>
    <row r="142" spans="2:9">
      <c r="B142" s="198"/>
      <c r="C142" s="451"/>
      <c r="D142" s="451"/>
      <c r="E142" s="453">
        <f>+C142+D142</f>
        <v>0</v>
      </c>
      <c r="F142" s="452"/>
      <c r="G142" s="452"/>
      <c r="H142" s="451"/>
      <c r="I142" s="198"/>
    </row>
    <row r="143" spans="2:9" ht="30">
      <c r="B143" s="454" t="s">
        <v>78</v>
      </c>
      <c r="C143" s="449">
        <f t="shared" ref="C143:H143" si="3">+SUM(C138:C142)</f>
        <v>0</v>
      </c>
      <c r="D143" s="449">
        <f t="shared" si="3"/>
        <v>0</v>
      </c>
      <c r="E143" s="450">
        <f t="shared" si="3"/>
        <v>0</v>
      </c>
      <c r="F143" s="450">
        <f t="shared" si="3"/>
        <v>0</v>
      </c>
      <c r="G143" s="450">
        <f t="shared" si="3"/>
        <v>0</v>
      </c>
      <c r="H143" s="449">
        <f t="shared" si="3"/>
        <v>0</v>
      </c>
      <c r="I143" s="198"/>
    </row>
    <row r="144" spans="2:9" ht="6.75" customHeight="1">
      <c r="C144" s="199"/>
      <c r="D144" s="199"/>
      <c r="E144" s="199"/>
      <c r="F144" s="199"/>
      <c r="G144" s="199"/>
      <c r="H144" s="199"/>
    </row>
    <row r="145" spans="2:9" ht="15">
      <c r="B145" s="575" t="s">
        <v>77</v>
      </c>
      <c r="C145" s="576"/>
      <c r="D145" s="576"/>
      <c r="E145" s="576"/>
      <c r="F145" s="576"/>
      <c r="G145" s="576"/>
      <c r="H145" s="576"/>
      <c r="I145" s="577"/>
    </row>
    <row r="146" spans="2:9" ht="14.25" customHeight="1">
      <c r="B146" s="175" t="s">
        <v>76</v>
      </c>
      <c r="C146" s="451"/>
      <c r="D146" s="451"/>
      <c r="E146" s="453">
        <f t="shared" ref="E146:E151" si="4">+C146+D146</f>
        <v>0</v>
      </c>
      <c r="F146" s="452"/>
      <c r="G146" s="452"/>
      <c r="H146" s="451"/>
      <c r="I146" s="198"/>
    </row>
    <row r="147" spans="2:9">
      <c r="B147" s="198"/>
      <c r="C147" s="451"/>
      <c r="D147" s="451"/>
      <c r="E147" s="453">
        <f t="shared" si="4"/>
        <v>0</v>
      </c>
      <c r="F147" s="452"/>
      <c r="G147" s="452"/>
      <c r="H147" s="451"/>
      <c r="I147" s="198"/>
    </row>
    <row r="148" spans="2:9">
      <c r="B148" s="198"/>
      <c r="C148" s="451"/>
      <c r="D148" s="451"/>
      <c r="E148" s="453">
        <f t="shared" si="4"/>
        <v>0</v>
      </c>
      <c r="F148" s="452"/>
      <c r="G148" s="452"/>
      <c r="H148" s="451"/>
      <c r="I148" s="198"/>
    </row>
    <row r="149" spans="2:9">
      <c r="B149" s="198"/>
      <c r="C149" s="451"/>
      <c r="D149" s="451"/>
      <c r="E149" s="453">
        <f t="shared" si="4"/>
        <v>0</v>
      </c>
      <c r="F149" s="452"/>
      <c r="G149" s="452"/>
      <c r="H149" s="451"/>
      <c r="I149" s="198"/>
    </row>
    <row r="150" spans="2:9">
      <c r="B150" s="198"/>
      <c r="C150" s="451"/>
      <c r="D150" s="451"/>
      <c r="E150" s="453">
        <f t="shared" si="4"/>
        <v>0</v>
      </c>
      <c r="F150" s="452"/>
      <c r="G150" s="452"/>
      <c r="H150" s="451"/>
      <c r="I150" s="198"/>
    </row>
    <row r="151" spans="2:9">
      <c r="B151" s="198"/>
      <c r="C151" s="451"/>
      <c r="D151" s="451"/>
      <c r="E151" s="453">
        <f t="shared" si="4"/>
        <v>0</v>
      </c>
      <c r="F151" s="452"/>
      <c r="G151" s="452"/>
      <c r="H151" s="451"/>
      <c r="I151" s="198"/>
    </row>
    <row r="152" spans="2:9" ht="15">
      <c r="B152" s="174" t="s">
        <v>75</v>
      </c>
      <c r="C152" s="201"/>
      <c r="D152" s="201"/>
      <c r="E152" s="201"/>
      <c r="F152" s="201"/>
      <c r="G152" s="201"/>
      <c r="H152" s="201"/>
      <c r="I152" s="200"/>
    </row>
    <row r="153" spans="2:9">
      <c r="B153" s="198"/>
      <c r="C153" s="451"/>
      <c r="D153" s="451"/>
      <c r="E153" s="453">
        <f>+C153+D153</f>
        <v>0</v>
      </c>
      <c r="F153" s="452"/>
      <c r="G153" s="452"/>
      <c r="H153" s="451"/>
      <c r="I153" s="198"/>
    </row>
    <row r="154" spans="2:9">
      <c r="B154" s="198"/>
      <c r="C154" s="451"/>
      <c r="D154" s="451"/>
      <c r="E154" s="453">
        <f>+C154+D154</f>
        <v>0</v>
      </c>
      <c r="F154" s="452"/>
      <c r="G154" s="452"/>
      <c r="H154" s="451"/>
      <c r="I154" s="198"/>
    </row>
    <row r="155" spans="2:9">
      <c r="B155" s="198"/>
      <c r="C155" s="451"/>
      <c r="D155" s="451"/>
      <c r="E155" s="453">
        <f>+C155+D155</f>
        <v>0</v>
      </c>
      <c r="F155" s="452"/>
      <c r="G155" s="452"/>
      <c r="H155" s="451"/>
      <c r="I155" s="198"/>
    </row>
    <row r="156" spans="2:9" ht="15" customHeight="1">
      <c r="B156" s="172" t="s">
        <v>74</v>
      </c>
      <c r="C156" s="449">
        <f t="shared" ref="C156:H156" si="5">+SUM(C153:C155,C146:C151)</f>
        <v>0</v>
      </c>
      <c r="D156" s="449">
        <f t="shared" si="5"/>
        <v>0</v>
      </c>
      <c r="E156" s="450">
        <f t="shared" si="5"/>
        <v>0</v>
      </c>
      <c r="F156" s="450">
        <f t="shared" si="5"/>
        <v>0</v>
      </c>
      <c r="G156" s="450">
        <f t="shared" si="5"/>
        <v>0</v>
      </c>
      <c r="H156" s="449">
        <f t="shared" si="5"/>
        <v>0</v>
      </c>
      <c r="I156" s="198"/>
    </row>
    <row r="157" spans="2:9" ht="6.75" customHeight="1">
      <c r="C157" s="199"/>
      <c r="D157" s="199"/>
      <c r="E157" s="199"/>
      <c r="F157" s="199"/>
      <c r="G157" s="199"/>
      <c r="H157" s="199"/>
    </row>
    <row r="158" spans="2:9" ht="43.5">
      <c r="B158" s="168" t="s">
        <v>73</v>
      </c>
      <c r="C158" s="449">
        <f t="shared" ref="C158:H158" si="6">C102+C113+C135+C156+C143</f>
        <v>0</v>
      </c>
      <c r="D158" s="449">
        <f t="shared" si="6"/>
        <v>0</v>
      </c>
      <c r="E158" s="450">
        <f t="shared" si="6"/>
        <v>0</v>
      </c>
      <c r="F158" s="450">
        <f t="shared" si="6"/>
        <v>0</v>
      </c>
      <c r="G158" s="450">
        <f t="shared" si="6"/>
        <v>0</v>
      </c>
      <c r="H158" s="449">
        <f t="shared" si="6"/>
        <v>0</v>
      </c>
      <c r="I158" s="198"/>
    </row>
    <row r="159" spans="2:9">
      <c r="C159" s="196"/>
      <c r="D159" s="196"/>
      <c r="E159" s="196"/>
      <c r="F159" s="196"/>
      <c r="G159" s="196"/>
      <c r="H159" s="196"/>
    </row>
    <row r="160" spans="2:9" ht="15" customHeight="1">
      <c r="B160" s="169" t="s">
        <v>72</v>
      </c>
      <c r="E160" s="450">
        <f>E79</f>
        <v>0</v>
      </c>
      <c r="F160" s="450">
        <f>F79</f>
        <v>0</v>
      </c>
      <c r="G160" s="450">
        <f>G79</f>
        <v>0</v>
      </c>
      <c r="H160" s="449">
        <f>H79</f>
        <v>0</v>
      </c>
      <c r="I160" s="157"/>
    </row>
    <row r="161" spans="2:9" ht="45">
      <c r="B161" s="171" t="s">
        <v>71</v>
      </c>
      <c r="E161" s="448" t="str">
        <f>IFERROR((E116/E160),"")</f>
        <v/>
      </c>
      <c r="F161" s="448" t="str">
        <f>IFERROR((F116/F160),"")</f>
        <v/>
      </c>
      <c r="G161" s="448" t="str">
        <f>IFERROR((G116/G160),"")</f>
        <v/>
      </c>
      <c r="H161" s="447" t="str">
        <f>IFERROR((H116/H160),"")</f>
        <v/>
      </c>
      <c r="I161" s="157"/>
    </row>
    <row r="163" spans="2:9" ht="14.25" customHeight="1">
      <c r="B163" s="578" t="s">
        <v>70</v>
      </c>
      <c r="C163" s="578"/>
      <c r="D163" s="578"/>
      <c r="E163" s="578"/>
      <c r="F163" s="578"/>
      <c r="G163" s="578"/>
      <c r="H163" s="578"/>
    </row>
    <row r="164" spans="2:9">
      <c r="B164" s="578"/>
      <c r="C164" s="578"/>
      <c r="D164" s="578"/>
      <c r="E164" s="578"/>
      <c r="F164" s="578"/>
      <c r="G164" s="578"/>
      <c r="H164" s="578"/>
    </row>
  </sheetData>
  <sheetProtection password="C54C" sheet="1" objects="1" scenarios="1" formatRows="0"/>
  <mergeCells count="77">
    <mergeCell ref="B58:I58"/>
    <mergeCell ref="B69:I69"/>
    <mergeCell ref="B82:I82"/>
    <mergeCell ref="B2:I2"/>
    <mergeCell ref="B4:I4"/>
    <mergeCell ref="B6:D6"/>
    <mergeCell ref="B10:D10"/>
    <mergeCell ref="B20:I20"/>
    <mergeCell ref="B16:D16"/>
    <mergeCell ref="B17:D17"/>
    <mergeCell ref="B18:D18"/>
    <mergeCell ref="B21:D21"/>
    <mergeCell ref="B11:D11"/>
    <mergeCell ref="B12:D12"/>
    <mergeCell ref="B13:D13"/>
    <mergeCell ref="B14:D14"/>
    <mergeCell ref="B15:D15"/>
    <mergeCell ref="B27:D27"/>
    <mergeCell ref="B30:D30"/>
    <mergeCell ref="B31:D31"/>
    <mergeCell ref="B32:D32"/>
    <mergeCell ref="B22:D22"/>
    <mergeCell ref="B23:D23"/>
    <mergeCell ref="B24:D24"/>
    <mergeCell ref="B25:D25"/>
    <mergeCell ref="B26:D26"/>
    <mergeCell ref="B29:I29"/>
    <mergeCell ref="B44:D44"/>
    <mergeCell ref="B33:D33"/>
    <mergeCell ref="B34:D34"/>
    <mergeCell ref="B35:D35"/>
    <mergeCell ref="B36:D36"/>
    <mergeCell ref="B37:D37"/>
    <mergeCell ref="B38:D38"/>
    <mergeCell ref="B39:D39"/>
    <mergeCell ref="B40:D40"/>
    <mergeCell ref="B41:D41"/>
    <mergeCell ref="B42:D42"/>
    <mergeCell ref="B43:D43"/>
    <mergeCell ref="B45:D45"/>
    <mergeCell ref="B46:D46"/>
    <mergeCell ref="B47:D47"/>
    <mergeCell ref="B53:D53"/>
    <mergeCell ref="B54:D54"/>
    <mergeCell ref="B56:D56"/>
    <mergeCell ref="B48:D48"/>
    <mergeCell ref="B49:D49"/>
    <mergeCell ref="B50:D50"/>
    <mergeCell ref="B51:D51"/>
    <mergeCell ref="B52:D52"/>
    <mergeCell ref="B55:D55"/>
    <mergeCell ref="B59:D59"/>
    <mergeCell ref="B60:D60"/>
    <mergeCell ref="B61:D61"/>
    <mergeCell ref="B62:D62"/>
    <mergeCell ref="B63:D63"/>
    <mergeCell ref="B75:D75"/>
    <mergeCell ref="B64:D64"/>
    <mergeCell ref="B65:D65"/>
    <mergeCell ref="B66:D66"/>
    <mergeCell ref="B67:D67"/>
    <mergeCell ref="B70:D70"/>
    <mergeCell ref="B71:D71"/>
    <mergeCell ref="B72:D72"/>
    <mergeCell ref="B73:D73"/>
    <mergeCell ref="B74:D74"/>
    <mergeCell ref="B163:H164"/>
    <mergeCell ref="I83:I84"/>
    <mergeCell ref="B86:I86"/>
    <mergeCell ref="B104:I104"/>
    <mergeCell ref="B115:I115"/>
    <mergeCell ref="B137:I137"/>
    <mergeCell ref="B76:D76"/>
    <mergeCell ref="B77:D77"/>
    <mergeCell ref="B79:D79"/>
    <mergeCell ref="C83:E83"/>
    <mergeCell ref="B145:I145"/>
  </mergeCells>
  <printOptions horizontalCentered="1"/>
  <pageMargins left="0.70866141732283472" right="0.70866141732283472" top="0.74803149606299213" bottom="0.74803149606299213" header="0.31496062992125984" footer="0.31496062992125984"/>
  <pageSetup paperSize="5" scale="91" fitToHeight="0" orientation="landscape" r:id="rId1"/>
  <headerFooter>
    <oddFooter>&amp;L&amp;"-,Bold"Conseil des arts du Canada Confidentiel&amp;C&amp;D&amp;RPage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T62"/>
  <sheetViews>
    <sheetView showGridLines="0" zoomScaleNormal="100" workbookViewId="0">
      <selection activeCell="B1" sqref="B1"/>
    </sheetView>
  </sheetViews>
  <sheetFormatPr defaultRowHeight="14.25"/>
  <cols>
    <col min="1" max="1" width="4.5703125" style="9" customWidth="1"/>
    <col min="2" max="16384" width="9.140625" style="9"/>
  </cols>
  <sheetData>
    <row r="1" spans="2:18">
      <c r="B1" s="8" t="s">
        <v>469</v>
      </c>
    </row>
    <row r="2" spans="2:18" ht="15">
      <c r="B2" s="633" t="s">
        <v>165</v>
      </c>
      <c r="C2" s="634"/>
      <c r="D2" s="634"/>
      <c r="E2" s="634"/>
      <c r="F2" s="634"/>
      <c r="G2" s="634"/>
      <c r="H2" s="634"/>
      <c r="I2" s="634"/>
      <c r="J2" s="634"/>
      <c r="K2" s="634"/>
      <c r="L2" s="634"/>
      <c r="M2" s="634"/>
      <c r="N2" s="634"/>
      <c r="O2" s="634"/>
      <c r="P2" s="634"/>
      <c r="R2" s="22"/>
    </row>
    <row r="3" spans="2:18" s="22" customFormat="1" ht="15">
      <c r="B3" s="561" t="s">
        <v>68</v>
      </c>
      <c r="C3" s="561"/>
      <c r="D3" s="561"/>
      <c r="E3" s="561"/>
      <c r="F3" s="561"/>
      <c r="G3" s="561"/>
      <c r="H3" s="561"/>
      <c r="I3" s="561"/>
      <c r="J3" s="561"/>
      <c r="K3" s="561"/>
      <c r="L3" s="561"/>
      <c r="M3" s="561"/>
      <c r="N3" s="561"/>
      <c r="O3" s="561"/>
      <c r="P3" s="561"/>
    </row>
    <row r="4" spans="2:18" s="20" customFormat="1" ht="15.75">
      <c r="B4" s="562" t="s">
        <v>164</v>
      </c>
      <c r="C4" s="562"/>
      <c r="D4" s="562"/>
      <c r="E4" s="562"/>
      <c r="F4" s="562"/>
      <c r="G4" s="562"/>
      <c r="H4" s="562"/>
      <c r="I4" s="562"/>
      <c r="J4" s="562"/>
      <c r="K4" s="562"/>
      <c r="L4" s="562"/>
      <c r="M4" s="562"/>
      <c r="N4" s="562"/>
      <c r="O4" s="562"/>
      <c r="P4" s="562"/>
    </row>
    <row r="5" spans="2:18" s="20" customFormat="1" ht="15.75">
      <c r="B5" s="562" t="s">
        <v>66</v>
      </c>
      <c r="C5" s="562"/>
      <c r="D5" s="562"/>
      <c r="E5" s="562"/>
      <c r="F5" s="562"/>
      <c r="G5" s="562"/>
      <c r="H5" s="562"/>
      <c r="I5" s="562"/>
      <c r="J5" s="562"/>
      <c r="K5" s="562"/>
      <c r="L5" s="562"/>
      <c r="M5" s="562"/>
      <c r="N5" s="562"/>
      <c r="O5" s="562"/>
      <c r="P5" s="562"/>
    </row>
    <row r="7" spans="2:18" s="22" customFormat="1" ht="14.25" customHeight="1">
      <c r="B7" s="558" t="s">
        <v>163</v>
      </c>
      <c r="C7" s="558"/>
      <c r="D7" s="558"/>
      <c r="E7" s="558"/>
      <c r="F7" s="558"/>
      <c r="G7" s="558"/>
      <c r="H7" s="558"/>
      <c r="I7" s="558"/>
      <c r="J7" s="558"/>
      <c r="K7" s="558"/>
      <c r="L7" s="558"/>
      <c r="M7" s="558"/>
      <c r="N7" s="558"/>
      <c r="O7" s="558"/>
      <c r="P7" s="558"/>
    </row>
    <row r="8" spans="2:18" s="22" customFormat="1">
      <c r="B8" s="558"/>
      <c r="C8" s="558"/>
      <c r="D8" s="558"/>
      <c r="E8" s="558"/>
      <c r="F8" s="558"/>
      <c r="G8" s="558"/>
      <c r="H8" s="558"/>
      <c r="I8" s="558"/>
      <c r="J8" s="558"/>
      <c r="K8" s="558"/>
      <c r="L8" s="558"/>
      <c r="M8" s="558"/>
      <c r="N8" s="558"/>
      <c r="O8" s="558"/>
      <c r="P8" s="558"/>
    </row>
    <row r="9" spans="2:18" s="22" customFormat="1">
      <c r="B9" s="558"/>
      <c r="C9" s="558"/>
      <c r="D9" s="558"/>
      <c r="E9" s="558"/>
      <c r="F9" s="558"/>
      <c r="G9" s="558"/>
      <c r="H9" s="558"/>
      <c r="I9" s="558"/>
      <c r="J9" s="558"/>
      <c r="K9" s="558"/>
      <c r="L9" s="558"/>
      <c r="M9" s="558"/>
      <c r="N9" s="558"/>
      <c r="O9" s="558"/>
      <c r="P9" s="558"/>
    </row>
    <row r="10" spans="2:18" s="22" customFormat="1">
      <c r="B10" s="558"/>
      <c r="C10" s="558"/>
      <c r="D10" s="558"/>
      <c r="E10" s="558"/>
      <c r="F10" s="558"/>
      <c r="G10" s="558"/>
      <c r="H10" s="558"/>
      <c r="I10" s="558"/>
      <c r="J10" s="558"/>
      <c r="K10" s="558"/>
      <c r="L10" s="558"/>
      <c r="M10" s="558"/>
      <c r="N10" s="558"/>
      <c r="O10" s="558"/>
      <c r="P10" s="558"/>
    </row>
    <row r="11" spans="2:18" s="22" customFormat="1">
      <c r="B11" s="558"/>
      <c r="C11" s="558"/>
      <c r="D11" s="558"/>
      <c r="E11" s="558"/>
      <c r="F11" s="558"/>
      <c r="G11" s="558"/>
      <c r="H11" s="558"/>
      <c r="I11" s="558"/>
      <c r="J11" s="558"/>
      <c r="K11" s="558"/>
      <c r="L11" s="558"/>
      <c r="M11" s="558"/>
      <c r="N11" s="558"/>
      <c r="O11" s="558"/>
      <c r="P11" s="558"/>
    </row>
    <row r="12" spans="2:18" s="22" customFormat="1">
      <c r="B12" s="558"/>
      <c r="C12" s="558"/>
      <c r="D12" s="558"/>
      <c r="E12" s="558"/>
      <c r="F12" s="558"/>
      <c r="G12" s="558"/>
      <c r="H12" s="558"/>
      <c r="I12" s="558"/>
      <c r="J12" s="558"/>
      <c r="K12" s="558"/>
      <c r="L12" s="558"/>
      <c r="M12" s="558"/>
      <c r="N12" s="558"/>
      <c r="O12" s="558"/>
      <c r="P12" s="558"/>
    </row>
    <row r="13" spans="2:18" s="22" customFormat="1">
      <c r="B13" s="165"/>
      <c r="C13" s="165"/>
      <c r="D13" s="165"/>
      <c r="E13" s="165"/>
      <c r="F13" s="165"/>
      <c r="G13" s="165"/>
      <c r="H13" s="165"/>
      <c r="I13" s="165"/>
      <c r="J13" s="165"/>
      <c r="K13" s="165"/>
      <c r="L13" s="165"/>
      <c r="M13" s="165"/>
      <c r="N13" s="165"/>
      <c r="O13" s="165"/>
      <c r="P13" s="165"/>
    </row>
    <row r="14" spans="2:18" s="22" customFormat="1" ht="15" thickBot="1">
      <c r="B14" s="165"/>
      <c r="C14" s="165"/>
      <c r="D14" s="165"/>
      <c r="E14" s="165"/>
      <c r="F14" s="165"/>
      <c r="G14" s="165"/>
      <c r="H14" s="165"/>
      <c r="I14" s="165"/>
      <c r="J14" s="165"/>
      <c r="K14" s="165"/>
      <c r="L14" s="165"/>
      <c r="M14" s="165"/>
      <c r="N14" s="165"/>
      <c r="O14" s="165"/>
      <c r="P14" s="165"/>
    </row>
    <row r="15" spans="2:18">
      <c r="B15" s="193" t="s">
        <v>64</v>
      </c>
      <c r="C15" s="11"/>
      <c r="D15" s="11"/>
      <c r="E15" s="11"/>
      <c r="F15" s="11"/>
      <c r="G15" s="11"/>
      <c r="H15" s="11"/>
      <c r="I15" s="11"/>
      <c r="J15" s="11"/>
      <c r="K15" s="11"/>
      <c r="L15" s="11"/>
      <c r="M15" s="11"/>
      <c r="N15" s="11"/>
      <c r="O15" s="11"/>
      <c r="P15" s="12"/>
    </row>
    <row r="16" spans="2:18" ht="14.25" customHeight="1">
      <c r="B16" s="555" t="s">
        <v>162</v>
      </c>
      <c r="C16" s="556"/>
      <c r="D16" s="556"/>
      <c r="E16" s="556"/>
      <c r="F16" s="556"/>
      <c r="G16" s="556"/>
      <c r="H16" s="556"/>
      <c r="I16" s="556"/>
      <c r="J16" s="556"/>
      <c r="K16" s="556"/>
      <c r="L16" s="556"/>
      <c r="M16" s="556"/>
      <c r="N16" s="556"/>
      <c r="O16" s="556"/>
      <c r="P16" s="557"/>
    </row>
    <row r="17" spans="1:20">
      <c r="B17" s="555"/>
      <c r="C17" s="556"/>
      <c r="D17" s="556"/>
      <c r="E17" s="556"/>
      <c r="F17" s="556"/>
      <c r="G17" s="556"/>
      <c r="H17" s="556"/>
      <c r="I17" s="556"/>
      <c r="J17" s="556"/>
      <c r="K17" s="556"/>
      <c r="L17" s="556"/>
      <c r="M17" s="556"/>
      <c r="N17" s="556"/>
      <c r="O17" s="556"/>
      <c r="P17" s="557"/>
    </row>
    <row r="18" spans="1:20">
      <c r="B18" s="13"/>
      <c r="C18" s="10"/>
      <c r="D18" s="10"/>
      <c r="E18" s="10"/>
      <c r="F18" s="10"/>
      <c r="G18" s="10"/>
      <c r="H18" s="10"/>
      <c r="I18" s="10"/>
      <c r="J18" s="10"/>
      <c r="K18" s="10"/>
      <c r="L18" s="10"/>
      <c r="M18" s="10"/>
      <c r="N18" s="10"/>
      <c r="O18" s="10"/>
      <c r="P18" s="14"/>
    </row>
    <row r="19" spans="1:20">
      <c r="B19" s="13"/>
      <c r="C19" s="10"/>
      <c r="D19" s="10"/>
      <c r="E19" s="10"/>
      <c r="F19" s="10"/>
      <c r="G19" s="10"/>
      <c r="H19" s="10"/>
      <c r="I19" s="10"/>
      <c r="J19" s="10"/>
      <c r="K19" s="10"/>
      <c r="L19" s="10"/>
      <c r="M19" s="10"/>
      <c r="N19" s="10"/>
      <c r="O19" s="10"/>
      <c r="P19" s="14"/>
    </row>
    <row r="20" spans="1:20">
      <c r="B20" s="13"/>
      <c r="C20" s="10"/>
      <c r="D20" s="10"/>
      <c r="E20" s="10"/>
      <c r="F20" s="10"/>
      <c r="G20" s="10"/>
      <c r="H20" s="10"/>
      <c r="I20" s="10"/>
      <c r="J20" s="10"/>
      <c r="K20" s="10"/>
      <c r="L20" s="10"/>
      <c r="M20" s="10"/>
      <c r="N20" s="10"/>
      <c r="O20" s="10"/>
      <c r="P20" s="14"/>
    </row>
    <row r="21" spans="1:20" s="22" customFormat="1">
      <c r="B21" s="13" t="s">
        <v>62</v>
      </c>
      <c r="C21" s="10"/>
      <c r="D21" s="10"/>
      <c r="E21" s="10"/>
      <c r="F21" s="10"/>
      <c r="G21" s="10"/>
      <c r="H21" s="10"/>
      <c r="I21" s="10"/>
      <c r="J21" s="10"/>
      <c r="K21" s="10"/>
      <c r="L21" s="10"/>
      <c r="M21" s="10"/>
      <c r="N21" s="10"/>
      <c r="O21" s="10"/>
      <c r="P21" s="14"/>
      <c r="Q21" s="9"/>
      <c r="R21" s="9"/>
      <c r="S21" s="9"/>
      <c r="T21" s="9"/>
    </row>
    <row r="22" spans="1:20">
      <c r="A22" s="22"/>
      <c r="B22" s="13" t="s">
        <v>61</v>
      </c>
      <c r="C22" s="10"/>
      <c r="D22" s="10"/>
      <c r="E22" s="10"/>
      <c r="F22" s="10"/>
      <c r="G22" s="10"/>
      <c r="H22" s="10"/>
      <c r="I22" s="10"/>
      <c r="J22" s="10"/>
      <c r="K22" s="10"/>
      <c r="L22" s="10"/>
      <c r="M22" s="461"/>
      <c r="N22" s="10"/>
      <c r="O22" s="10"/>
      <c r="P22" s="14"/>
    </row>
    <row r="23" spans="1:20">
      <c r="A23" s="22"/>
      <c r="B23" s="13" t="s">
        <v>60</v>
      </c>
      <c r="C23" s="10"/>
      <c r="D23" s="10"/>
      <c r="E23" s="10"/>
      <c r="F23" s="10"/>
      <c r="G23" s="10"/>
      <c r="H23" s="10"/>
      <c r="I23" s="10"/>
      <c r="J23" s="10"/>
      <c r="K23" s="10"/>
      <c r="L23" s="10"/>
      <c r="M23" s="461"/>
      <c r="N23" s="10"/>
      <c r="O23" s="10"/>
      <c r="P23" s="14"/>
    </row>
    <row r="24" spans="1:20" ht="15" thickBot="1">
      <c r="B24" s="15"/>
      <c r="C24" s="16"/>
      <c r="D24" s="16"/>
      <c r="E24" s="16"/>
      <c r="F24" s="16"/>
      <c r="G24" s="16"/>
      <c r="H24" s="16"/>
      <c r="I24" s="16"/>
      <c r="J24" s="16"/>
      <c r="K24" s="16"/>
      <c r="L24" s="16"/>
      <c r="M24" s="16"/>
      <c r="N24" s="16"/>
      <c r="O24" s="16"/>
      <c r="P24" s="17"/>
    </row>
    <row r="25" spans="1:20">
      <c r="B25" s="10"/>
      <c r="C25" s="10"/>
      <c r="D25" s="10"/>
      <c r="E25" s="10"/>
      <c r="F25" s="10"/>
      <c r="G25" s="10"/>
      <c r="H25" s="10"/>
      <c r="I25" s="10"/>
      <c r="J25" s="10"/>
      <c r="K25" s="10"/>
      <c r="L25" s="10"/>
      <c r="M25" s="10"/>
      <c r="N25" s="10"/>
      <c r="O25" s="10"/>
      <c r="P25" s="192"/>
    </row>
    <row r="26" spans="1:20" s="19" customFormat="1">
      <c r="A26" s="22"/>
      <c r="B26" s="19" t="s">
        <v>40</v>
      </c>
      <c r="O26" s="443"/>
      <c r="P26" s="443"/>
    </row>
    <row r="27" spans="1:20">
      <c r="B27" s="19"/>
    </row>
    <row r="28" spans="1:20">
      <c r="B28" s="446" t="s">
        <v>161</v>
      </c>
    </row>
    <row r="29" spans="1:20" s="19" customFormat="1">
      <c r="A29" s="22"/>
      <c r="B29" s="443"/>
      <c r="C29" s="635" t="s">
        <v>160</v>
      </c>
      <c r="D29" s="635"/>
      <c r="E29" s="635"/>
      <c r="F29" s="635"/>
      <c r="G29" s="635"/>
      <c r="H29" s="635"/>
      <c r="I29" s="635"/>
      <c r="J29" s="635"/>
      <c r="K29" s="635"/>
      <c r="L29" s="635"/>
      <c r="M29" s="635"/>
      <c r="N29" s="635"/>
      <c r="O29" s="635"/>
      <c r="P29" s="635"/>
    </row>
    <row r="30" spans="1:20" s="19" customFormat="1">
      <c r="A30" s="22"/>
      <c r="B30" s="443"/>
      <c r="C30" s="635"/>
      <c r="D30" s="635"/>
      <c r="E30" s="635"/>
      <c r="F30" s="635"/>
      <c r="G30" s="635"/>
      <c r="H30" s="635"/>
      <c r="I30" s="635"/>
      <c r="J30" s="635"/>
      <c r="K30" s="635"/>
      <c r="L30" s="635"/>
      <c r="M30" s="635"/>
      <c r="N30" s="635"/>
      <c r="O30" s="635"/>
      <c r="P30" s="635"/>
    </row>
    <row r="31" spans="1:20" s="19" customFormat="1">
      <c r="B31" s="443"/>
      <c r="C31" s="635" t="s">
        <v>159</v>
      </c>
      <c r="D31" s="635"/>
      <c r="E31" s="635"/>
      <c r="F31" s="635"/>
      <c r="G31" s="635"/>
      <c r="H31" s="635"/>
      <c r="I31" s="635"/>
      <c r="J31" s="635"/>
      <c r="K31" s="635"/>
      <c r="L31" s="635"/>
      <c r="M31" s="635"/>
      <c r="N31" s="635"/>
      <c r="O31" s="635"/>
      <c r="P31" s="635"/>
    </row>
    <row r="32" spans="1:20" s="19" customFormat="1">
      <c r="B32" s="443"/>
      <c r="C32" s="635"/>
      <c r="D32" s="635"/>
      <c r="E32" s="635"/>
      <c r="F32" s="635"/>
      <c r="G32" s="635"/>
      <c r="H32" s="635"/>
      <c r="I32" s="635"/>
      <c r="J32" s="635"/>
      <c r="K32" s="635"/>
      <c r="L32" s="635"/>
      <c r="M32" s="635"/>
      <c r="N32" s="635"/>
      <c r="O32" s="635"/>
      <c r="P32" s="635"/>
    </row>
    <row r="33" spans="1:20" s="151" customFormat="1" ht="15" customHeight="1">
      <c r="C33" s="558" t="s">
        <v>158</v>
      </c>
      <c r="D33" s="558"/>
      <c r="E33" s="558"/>
      <c r="F33" s="558"/>
      <c r="G33" s="558"/>
      <c r="H33" s="558"/>
      <c r="I33" s="558"/>
      <c r="J33" s="558"/>
      <c r="K33" s="558"/>
      <c r="L33" s="558"/>
      <c r="M33" s="558"/>
      <c r="N33" s="558"/>
      <c r="O33" s="558"/>
      <c r="P33" s="558"/>
    </row>
    <row r="34" spans="1:20" s="151" customFormat="1" ht="15">
      <c r="C34" s="558"/>
      <c r="D34" s="558"/>
      <c r="E34" s="558"/>
      <c r="F34" s="558"/>
      <c r="G34" s="558"/>
      <c r="H34" s="558"/>
      <c r="I34" s="558"/>
      <c r="J34" s="558"/>
      <c r="K34" s="558"/>
      <c r="L34" s="558"/>
      <c r="M34" s="558"/>
      <c r="N34" s="558"/>
      <c r="O34" s="558"/>
      <c r="P34" s="558"/>
    </row>
    <row r="35" spans="1:20" s="19" customFormat="1">
      <c r="B35" s="443"/>
      <c r="C35" s="635" t="s">
        <v>157</v>
      </c>
      <c r="D35" s="635"/>
      <c r="E35" s="635"/>
      <c r="F35" s="635"/>
      <c r="G35" s="635"/>
      <c r="H35" s="635"/>
      <c r="I35" s="635"/>
      <c r="J35" s="635"/>
      <c r="K35" s="635"/>
      <c r="L35" s="635"/>
      <c r="M35" s="635"/>
      <c r="N35" s="635"/>
      <c r="O35" s="635"/>
      <c r="P35" s="635"/>
    </row>
    <row r="36" spans="1:20" s="19" customFormat="1">
      <c r="B36" s="443"/>
      <c r="C36" s="635"/>
      <c r="D36" s="635"/>
      <c r="E36" s="635"/>
      <c r="F36" s="635"/>
      <c r="G36" s="635"/>
      <c r="H36" s="635"/>
      <c r="I36" s="635"/>
      <c r="J36" s="635"/>
      <c r="K36" s="635"/>
      <c r="L36" s="635"/>
      <c r="M36" s="635"/>
      <c r="N36" s="635"/>
      <c r="O36" s="635"/>
      <c r="P36" s="635"/>
    </row>
    <row r="38" spans="1:20" ht="15">
      <c r="B38" s="443" t="s">
        <v>156</v>
      </c>
      <c r="C38" s="443"/>
    </row>
    <row r="39" spans="1:20" s="19" customFormat="1">
      <c r="A39" s="22"/>
      <c r="B39" s="443"/>
      <c r="C39" s="443" t="s">
        <v>155</v>
      </c>
      <c r="D39" s="443"/>
      <c r="E39" s="443"/>
      <c r="F39" s="443"/>
      <c r="G39" s="443"/>
      <c r="H39" s="443"/>
      <c r="I39" s="443"/>
      <c r="J39" s="443"/>
      <c r="K39" s="443"/>
      <c r="L39" s="443"/>
      <c r="M39" s="443"/>
      <c r="N39" s="443"/>
      <c r="O39" s="443"/>
      <c r="P39" s="443"/>
    </row>
    <row r="40" spans="1:20" s="22" customFormat="1" ht="15" customHeight="1">
      <c r="B40" s="446"/>
      <c r="C40" s="446" t="s">
        <v>154</v>
      </c>
      <c r="D40" s="446"/>
      <c r="E40" s="446"/>
      <c r="F40" s="446"/>
      <c r="G40" s="446"/>
      <c r="H40" s="446"/>
      <c r="I40" s="446"/>
      <c r="J40" s="446"/>
      <c r="K40" s="446"/>
      <c r="L40" s="446"/>
      <c r="M40" s="446"/>
      <c r="N40" s="446"/>
      <c r="O40" s="446"/>
      <c r="P40" s="446"/>
    </row>
    <row r="41" spans="1:20">
      <c r="C41" s="18"/>
    </row>
    <row r="42" spans="1:20" s="19" customFormat="1">
      <c r="A42" s="22"/>
      <c r="B42" s="446" t="s">
        <v>153</v>
      </c>
      <c r="J42" s="443"/>
      <c r="K42" s="443"/>
      <c r="L42" s="443"/>
      <c r="M42" s="443"/>
      <c r="N42" s="443"/>
      <c r="O42" s="443"/>
      <c r="P42" s="443"/>
    </row>
    <row r="43" spans="1:20" s="19" customFormat="1">
      <c r="A43" s="22"/>
      <c r="B43" s="19" t="s">
        <v>152</v>
      </c>
      <c r="J43" s="443"/>
      <c r="K43" s="443"/>
      <c r="L43" s="443"/>
      <c r="M43" s="443"/>
      <c r="N43" s="443"/>
      <c r="O43" s="443"/>
      <c r="P43" s="443"/>
    </row>
    <row r="45" spans="1:20" s="19" customFormat="1">
      <c r="A45" s="22"/>
      <c r="B45" s="443"/>
      <c r="C45" s="443"/>
      <c r="D45" s="443"/>
      <c r="E45" s="443"/>
      <c r="F45" s="443"/>
      <c r="G45" s="443"/>
      <c r="H45" s="443"/>
      <c r="I45" s="443"/>
      <c r="J45" s="443"/>
      <c r="K45" s="443"/>
      <c r="L45" s="443"/>
      <c r="M45" s="443"/>
      <c r="N45" s="443"/>
      <c r="O45" s="443"/>
      <c r="P45" s="443"/>
    </row>
    <row r="46" spans="1:20" s="443" customFormat="1">
      <c r="A46" s="444"/>
      <c r="B46" s="160" t="s">
        <v>53</v>
      </c>
      <c r="C46" s="160"/>
      <c r="D46" s="160"/>
      <c r="E46" s="160"/>
      <c r="F46" s="160"/>
      <c r="G46" s="160"/>
      <c r="H46" s="160"/>
      <c r="I46" s="160"/>
      <c r="J46" s="160"/>
      <c r="K46" s="160"/>
      <c r="L46" s="160"/>
      <c r="M46" s="160"/>
      <c r="N46" s="160"/>
      <c r="O46" s="160"/>
      <c r="P46" s="160"/>
      <c r="Q46" s="445"/>
      <c r="R46" s="445"/>
      <c r="T46" s="444"/>
    </row>
    <row r="47" spans="1:20">
      <c r="A47" s="191"/>
      <c r="B47" s="159"/>
      <c r="C47" s="442" t="s">
        <v>52</v>
      </c>
      <c r="D47" s="159"/>
      <c r="E47" s="159"/>
      <c r="F47" s="159"/>
      <c r="G47" s="159"/>
      <c r="H47" s="159"/>
      <c r="I47" s="159"/>
      <c r="J47" s="159"/>
      <c r="K47" s="159"/>
      <c r="L47" s="159"/>
      <c r="M47" s="159"/>
      <c r="N47" s="159"/>
      <c r="O47" s="159"/>
      <c r="P47" s="159"/>
      <c r="Q47" s="441"/>
      <c r="R47" s="441"/>
      <c r="T47" s="440"/>
    </row>
    <row r="48" spans="1:20">
      <c r="A48" s="191"/>
      <c r="B48" s="159"/>
      <c r="C48" s="442" t="s">
        <v>51</v>
      </c>
      <c r="D48" s="159"/>
      <c r="E48" s="159"/>
      <c r="F48" s="159"/>
      <c r="G48" s="159"/>
      <c r="H48" s="159"/>
      <c r="I48" s="159"/>
      <c r="J48" s="159"/>
      <c r="K48" s="159"/>
      <c r="L48" s="159"/>
      <c r="M48" s="159"/>
      <c r="N48" s="159"/>
      <c r="O48" s="159"/>
      <c r="P48" s="159"/>
      <c r="Q48" s="441"/>
      <c r="R48" s="441"/>
      <c r="T48" s="440"/>
    </row>
    <row r="49" spans="1:20" ht="14.25" customHeight="1">
      <c r="A49" s="191"/>
      <c r="B49" s="159"/>
      <c r="C49" s="551" t="s">
        <v>50</v>
      </c>
      <c r="D49" s="551"/>
      <c r="E49" s="551"/>
      <c r="F49" s="551"/>
      <c r="G49" s="551"/>
      <c r="H49" s="551"/>
      <c r="I49" s="551"/>
      <c r="J49" s="551"/>
      <c r="K49" s="551"/>
      <c r="L49" s="551"/>
      <c r="M49" s="551"/>
      <c r="N49" s="551"/>
      <c r="O49" s="551"/>
      <c r="P49" s="551"/>
      <c r="Q49" s="441"/>
      <c r="R49" s="441"/>
      <c r="T49" s="440"/>
    </row>
    <row r="50" spans="1:20" ht="14.25" customHeight="1">
      <c r="A50" s="191"/>
      <c r="B50" s="159"/>
      <c r="C50" s="551"/>
      <c r="D50" s="551"/>
      <c r="E50" s="551"/>
      <c r="F50" s="551"/>
      <c r="G50" s="551"/>
      <c r="H50" s="551"/>
      <c r="I50" s="551"/>
      <c r="J50" s="551"/>
      <c r="K50" s="551"/>
      <c r="L50" s="551"/>
      <c r="M50" s="551"/>
      <c r="N50" s="551"/>
      <c r="O50" s="551"/>
      <c r="P50" s="551"/>
      <c r="Q50" s="441"/>
      <c r="R50" s="441"/>
      <c r="T50" s="440"/>
    </row>
    <row r="51" spans="1:20">
      <c r="B51" s="552" t="s">
        <v>151</v>
      </c>
      <c r="C51" s="552"/>
      <c r="D51" s="552"/>
      <c r="E51" s="552"/>
      <c r="F51" s="552"/>
      <c r="G51" s="552"/>
      <c r="H51" s="552"/>
      <c r="I51" s="552"/>
      <c r="J51" s="552"/>
      <c r="K51" s="552"/>
      <c r="L51" s="552"/>
      <c r="M51" s="552"/>
      <c r="N51" s="552"/>
      <c r="O51" s="552"/>
      <c r="P51" s="552"/>
    </row>
    <row r="52" spans="1:20">
      <c r="B52" s="552"/>
      <c r="C52" s="552"/>
      <c r="D52" s="552"/>
      <c r="E52" s="552"/>
      <c r="F52" s="552"/>
      <c r="G52" s="552"/>
      <c r="H52" s="552"/>
      <c r="I52" s="552"/>
      <c r="J52" s="552"/>
      <c r="K52" s="552"/>
      <c r="L52" s="552"/>
      <c r="M52" s="552"/>
      <c r="N52" s="552"/>
      <c r="O52" s="552"/>
      <c r="P52" s="552"/>
    </row>
    <row r="53" spans="1:20">
      <c r="C53" s="553" t="s">
        <v>470</v>
      </c>
      <c r="D53" s="553"/>
      <c r="E53" s="553"/>
      <c r="F53" s="553"/>
      <c r="G53" s="553"/>
      <c r="H53" s="553"/>
      <c r="I53" s="553"/>
      <c r="J53" s="553"/>
      <c r="K53" s="553"/>
      <c r="L53" s="553"/>
      <c r="M53" s="553"/>
      <c r="N53" s="553"/>
      <c r="O53" s="553"/>
      <c r="P53" s="553"/>
    </row>
    <row r="54" spans="1:20">
      <c r="C54" s="553"/>
      <c r="D54" s="553"/>
      <c r="E54" s="553"/>
      <c r="F54" s="553"/>
      <c r="G54" s="553"/>
      <c r="H54" s="553"/>
      <c r="I54" s="553"/>
      <c r="J54" s="553"/>
      <c r="K54" s="553"/>
      <c r="L54" s="553"/>
      <c r="M54" s="553"/>
      <c r="N54" s="553"/>
      <c r="O54" s="553"/>
      <c r="P54" s="553"/>
    </row>
    <row r="55" spans="1:20">
      <c r="C55" s="439" t="s">
        <v>150</v>
      </c>
    </row>
    <row r="56" spans="1:20">
      <c r="C56" s="439"/>
    </row>
    <row r="57" spans="1:20">
      <c r="C57" s="439"/>
    </row>
    <row r="58" spans="1:20" s="19" customFormat="1">
      <c r="A58" s="22"/>
      <c r="B58" s="635" t="s">
        <v>149</v>
      </c>
      <c r="C58" s="635"/>
      <c r="D58" s="635"/>
      <c r="E58" s="635"/>
      <c r="F58" s="635"/>
      <c r="G58" s="635"/>
      <c r="H58" s="635"/>
      <c r="I58" s="635"/>
      <c r="J58" s="635"/>
      <c r="K58" s="635"/>
      <c r="L58" s="635"/>
      <c r="M58" s="635"/>
      <c r="N58" s="635"/>
      <c r="O58" s="635"/>
      <c r="P58" s="635"/>
    </row>
    <row r="59" spans="1:20" s="19" customFormat="1">
      <c r="A59" s="22"/>
      <c r="B59" s="635"/>
      <c r="C59" s="635"/>
      <c r="D59" s="635"/>
      <c r="E59" s="635"/>
      <c r="F59" s="635"/>
      <c r="G59" s="635"/>
      <c r="H59" s="635"/>
      <c r="I59" s="635"/>
      <c r="J59" s="635"/>
      <c r="K59" s="635"/>
      <c r="L59" s="635"/>
      <c r="M59" s="635"/>
      <c r="N59" s="635"/>
      <c r="O59" s="635"/>
      <c r="P59" s="635"/>
    </row>
    <row r="60" spans="1:20" s="19" customFormat="1">
      <c r="A60" s="22"/>
      <c r="B60" s="635" t="s">
        <v>148</v>
      </c>
      <c r="C60" s="635"/>
      <c r="D60" s="635"/>
      <c r="E60" s="635"/>
      <c r="F60" s="635"/>
      <c r="G60" s="635"/>
      <c r="H60" s="635"/>
      <c r="I60" s="635"/>
      <c r="J60" s="635"/>
      <c r="K60" s="635"/>
      <c r="L60" s="635"/>
      <c r="M60" s="635"/>
      <c r="N60" s="635"/>
      <c r="O60" s="635"/>
      <c r="P60" s="635"/>
    </row>
    <row r="61" spans="1:20" s="19" customFormat="1">
      <c r="A61" s="22"/>
      <c r="B61" s="635"/>
      <c r="C61" s="635"/>
      <c r="D61" s="635"/>
      <c r="E61" s="635"/>
      <c r="F61" s="635"/>
      <c r="G61" s="635"/>
      <c r="H61" s="635"/>
      <c r="I61" s="635"/>
      <c r="J61" s="635"/>
      <c r="K61" s="635"/>
      <c r="L61" s="635"/>
      <c r="M61" s="635"/>
      <c r="N61" s="635"/>
      <c r="O61" s="635"/>
      <c r="P61" s="635"/>
    </row>
    <row r="62" spans="1:20">
      <c r="C62" s="632"/>
      <c r="D62" s="632"/>
      <c r="E62" s="632"/>
      <c r="F62" s="632"/>
      <c r="G62" s="632"/>
      <c r="H62" s="632"/>
      <c r="I62" s="632"/>
      <c r="J62" s="632"/>
      <c r="K62" s="632"/>
      <c r="L62" s="632"/>
      <c r="M62" s="632"/>
      <c r="N62" s="632"/>
      <c r="O62" s="632"/>
      <c r="P62" s="632"/>
    </row>
  </sheetData>
  <sheetProtection password="C54C" sheet="1" objects="1" scenarios="1" formatRows="0"/>
  <mergeCells count="16">
    <mergeCell ref="C62:P62"/>
    <mergeCell ref="B2:P2"/>
    <mergeCell ref="B3:P3"/>
    <mergeCell ref="B4:P4"/>
    <mergeCell ref="B5:P5"/>
    <mergeCell ref="B16:P17"/>
    <mergeCell ref="C33:P34"/>
    <mergeCell ref="C31:P32"/>
    <mergeCell ref="C35:P36"/>
    <mergeCell ref="C29:P30"/>
    <mergeCell ref="B58:P59"/>
    <mergeCell ref="B60:P61"/>
    <mergeCell ref="B7:P12"/>
    <mergeCell ref="C49:P50"/>
    <mergeCell ref="B51:P52"/>
    <mergeCell ref="C53:P54"/>
  </mergeCells>
  <pageMargins left="0.70866141732283472" right="0.70866141732283472" top="0.74803149606299213" bottom="0.74803149606299213" header="0.31496062992125984" footer="0.31496062992125984"/>
  <pageSetup scale="80" fitToHeight="0" orientation="landscape" r:id="rId1"/>
  <headerFooter>
    <oddFooter>&amp;L&amp;"-,Bold"Conseil des arts du Canada Confidentiel&amp;C&amp;D&amp;RPage &amp;P</oddFooter>
  </headerFooter>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M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167" customWidth="1"/>
    <col min="2" max="2" width="49.7109375" style="167" customWidth="1"/>
    <col min="3" max="3" width="18.42578125" style="167" customWidth="1"/>
    <col min="4" max="4" width="16.42578125" style="167" customWidth="1"/>
    <col min="5" max="5" width="17.5703125" style="167" customWidth="1"/>
    <col min="6" max="6" width="16.28515625" style="167" customWidth="1"/>
    <col min="7" max="7" width="70.85546875" style="167" customWidth="1"/>
    <col min="8" max="16384" width="9.140625" style="167"/>
  </cols>
  <sheetData>
    <row r="1" spans="1:13">
      <c r="B1" s="8" t="s">
        <v>469</v>
      </c>
    </row>
    <row r="2" spans="1:13" s="238" customFormat="1" ht="18.75" customHeight="1">
      <c r="A2" s="471"/>
      <c r="B2" s="643" t="s">
        <v>192</v>
      </c>
      <c r="C2" s="643"/>
      <c r="D2" s="643"/>
      <c r="E2" s="643"/>
      <c r="F2" s="643"/>
      <c r="G2" s="643"/>
      <c r="I2" s="167"/>
    </row>
    <row r="3" spans="1:13" s="238" customFormat="1" ht="6.75" customHeight="1">
      <c r="A3" s="471"/>
      <c r="B3" s="239"/>
      <c r="C3" s="190"/>
      <c r="D3" s="189"/>
      <c r="E3" s="189"/>
      <c r="F3" s="189"/>
      <c r="G3" s="189"/>
      <c r="H3" s="260"/>
    </row>
    <row r="4" spans="1:13" ht="45">
      <c r="A4" s="182"/>
      <c r="B4" s="237"/>
      <c r="C4" s="236" t="s">
        <v>177</v>
      </c>
      <c r="D4" s="205" t="s">
        <v>191</v>
      </c>
      <c r="E4" s="205" t="s">
        <v>190</v>
      </c>
      <c r="F4" s="235" t="s">
        <v>174</v>
      </c>
      <c r="G4" s="188" t="s">
        <v>142</v>
      </c>
      <c r="I4" s="161"/>
      <c r="M4" s="233"/>
    </row>
    <row r="5" spans="1:13" ht="15">
      <c r="A5" s="182"/>
      <c r="B5" s="636" t="s">
        <v>189</v>
      </c>
      <c r="C5" s="470" t="s">
        <v>188</v>
      </c>
      <c r="D5" s="470" t="s">
        <v>188</v>
      </c>
      <c r="E5" s="470" t="s">
        <v>188</v>
      </c>
      <c r="F5" s="261"/>
      <c r="G5" s="254"/>
      <c r="I5" s="161"/>
      <c r="M5" s="233"/>
    </row>
    <row r="6" spans="1:13" ht="15" customHeight="1">
      <c r="A6" s="182"/>
      <c r="B6" s="636"/>
      <c r="C6" s="469" t="s">
        <v>141</v>
      </c>
      <c r="D6" s="469" t="s">
        <v>141</v>
      </c>
      <c r="E6" s="469" t="s">
        <v>141</v>
      </c>
      <c r="F6" s="261"/>
      <c r="G6" s="254"/>
      <c r="M6" s="233"/>
    </row>
    <row r="7" spans="1:13" ht="15" customHeight="1">
      <c r="A7" s="182"/>
      <c r="B7" s="636"/>
      <c r="C7" s="103" t="s">
        <v>187</v>
      </c>
      <c r="D7" s="103" t="s">
        <v>187</v>
      </c>
      <c r="E7" s="103" t="s">
        <v>187</v>
      </c>
      <c r="F7" s="261"/>
      <c r="G7" s="254"/>
      <c r="M7" s="233"/>
    </row>
    <row r="8" spans="1:13" ht="15">
      <c r="A8" s="186"/>
      <c r="B8" s="637"/>
      <c r="C8" s="468" t="s">
        <v>141</v>
      </c>
      <c r="D8" s="468" t="s">
        <v>141</v>
      </c>
      <c r="E8" s="468" t="s">
        <v>141</v>
      </c>
      <c r="F8" s="467"/>
      <c r="G8" s="253"/>
    </row>
    <row r="9" spans="1:13" ht="6.75" customHeight="1">
      <c r="A9" s="186"/>
      <c r="B9" s="186"/>
      <c r="C9" s="185"/>
      <c r="D9" s="185"/>
      <c r="E9" s="185"/>
      <c r="F9" s="185"/>
      <c r="M9" s="233"/>
    </row>
    <row r="10" spans="1:13" ht="15">
      <c r="B10" s="644" t="s">
        <v>140</v>
      </c>
      <c r="C10" s="644"/>
      <c r="D10" s="644"/>
      <c r="E10" s="644"/>
      <c r="F10" s="644"/>
      <c r="G10" s="644"/>
    </row>
    <row r="11" spans="1:13" ht="57">
      <c r="A11" s="196"/>
      <c r="B11" s="462" t="s">
        <v>139</v>
      </c>
      <c r="C11" s="213"/>
      <c r="D11" s="213"/>
      <c r="E11" s="213"/>
      <c r="F11" s="213"/>
      <c r="G11" s="212"/>
    </row>
    <row r="12" spans="1:13">
      <c r="B12" s="232" t="s">
        <v>137</v>
      </c>
      <c r="C12" s="451"/>
      <c r="D12" s="451"/>
      <c r="E12" s="451"/>
      <c r="F12" s="453">
        <f t="shared" ref="F12:F22" si="0">C12+D12+E12</f>
        <v>0</v>
      </c>
      <c r="G12" s="210"/>
    </row>
    <row r="13" spans="1:13">
      <c r="B13" s="198"/>
      <c r="C13" s="451"/>
      <c r="D13" s="451"/>
      <c r="E13" s="451"/>
      <c r="F13" s="453">
        <f t="shared" si="0"/>
        <v>0</v>
      </c>
      <c r="G13" s="210"/>
    </row>
    <row r="14" spans="1:13">
      <c r="B14" s="198"/>
      <c r="C14" s="451"/>
      <c r="D14" s="451"/>
      <c r="E14" s="451"/>
      <c r="F14" s="453">
        <f t="shared" si="0"/>
        <v>0</v>
      </c>
      <c r="G14" s="210"/>
    </row>
    <row r="15" spans="1:13">
      <c r="B15" s="198"/>
      <c r="C15" s="451"/>
      <c r="D15" s="451"/>
      <c r="E15" s="451"/>
      <c r="F15" s="453">
        <f t="shared" si="0"/>
        <v>0</v>
      </c>
      <c r="G15" s="210"/>
    </row>
    <row r="16" spans="1:13">
      <c r="B16" s="198"/>
      <c r="C16" s="451"/>
      <c r="D16" s="451"/>
      <c r="E16" s="451"/>
      <c r="F16" s="453">
        <f t="shared" si="0"/>
        <v>0</v>
      </c>
      <c r="G16" s="210"/>
    </row>
    <row r="17" spans="2:13">
      <c r="B17" s="198"/>
      <c r="C17" s="451"/>
      <c r="D17" s="451"/>
      <c r="E17" s="451"/>
      <c r="F17" s="453">
        <f t="shared" si="0"/>
        <v>0</v>
      </c>
      <c r="G17" s="210"/>
    </row>
    <row r="18" spans="2:13">
      <c r="B18" s="198"/>
      <c r="C18" s="451"/>
      <c r="D18" s="451"/>
      <c r="E18" s="451"/>
      <c r="F18" s="453">
        <f t="shared" si="0"/>
        <v>0</v>
      </c>
      <c r="G18" s="210"/>
    </row>
    <row r="19" spans="2:13">
      <c r="B19" s="198"/>
      <c r="C19" s="451"/>
      <c r="D19" s="451"/>
      <c r="E19" s="451"/>
      <c r="F19" s="453">
        <f t="shared" si="0"/>
        <v>0</v>
      </c>
      <c r="G19" s="210"/>
    </row>
    <row r="20" spans="2:13">
      <c r="B20" s="198"/>
      <c r="C20" s="451"/>
      <c r="D20" s="451"/>
      <c r="E20" s="451"/>
      <c r="F20" s="453">
        <f t="shared" si="0"/>
        <v>0</v>
      </c>
      <c r="G20" s="210"/>
    </row>
    <row r="21" spans="2:13">
      <c r="B21" s="198"/>
      <c r="C21" s="451"/>
      <c r="D21" s="451"/>
      <c r="E21" s="451"/>
      <c r="F21" s="453">
        <f t="shared" si="0"/>
        <v>0</v>
      </c>
      <c r="G21" s="210"/>
    </row>
    <row r="22" spans="2:13">
      <c r="B22" s="223"/>
      <c r="C22" s="451"/>
      <c r="D22" s="451"/>
      <c r="E22" s="451"/>
      <c r="F22" s="453">
        <f t="shared" si="0"/>
        <v>0</v>
      </c>
      <c r="G22" s="210"/>
    </row>
    <row r="23" spans="2:13" ht="15">
      <c r="B23" s="172" t="s">
        <v>136</v>
      </c>
      <c r="C23" s="449">
        <f>SUM(C12:C22)</f>
        <v>0</v>
      </c>
      <c r="D23" s="449">
        <f>SUM(D12:D22)</f>
        <v>0</v>
      </c>
      <c r="E23" s="449">
        <f>SUM(E12:E22)</f>
        <v>0</v>
      </c>
      <c r="F23" s="450">
        <f>SUM(F12:F22)</f>
        <v>0</v>
      </c>
      <c r="G23" s="198"/>
    </row>
    <row r="24" spans="2:13" ht="6.75" customHeight="1">
      <c r="C24" s="199"/>
      <c r="D24" s="199"/>
      <c r="E24" s="199"/>
      <c r="F24" s="199"/>
      <c r="M24" s="230"/>
    </row>
    <row r="25" spans="2:13" ht="15" customHeight="1">
      <c r="B25" s="640" t="s">
        <v>186</v>
      </c>
      <c r="C25" s="641"/>
      <c r="D25" s="641"/>
      <c r="E25" s="641"/>
      <c r="F25" s="641"/>
      <c r="G25" s="642"/>
      <c r="M25" s="230"/>
    </row>
    <row r="26" spans="2:13" ht="81" customHeight="1">
      <c r="B26" s="462" t="s">
        <v>185</v>
      </c>
      <c r="C26" s="213"/>
      <c r="D26" s="213"/>
      <c r="E26" s="213"/>
      <c r="F26" s="213"/>
      <c r="G26" s="212"/>
      <c r="M26" s="230"/>
    </row>
    <row r="27" spans="2:13">
      <c r="B27" s="198"/>
      <c r="C27" s="451"/>
      <c r="D27" s="451"/>
      <c r="E27" s="451"/>
      <c r="F27" s="453">
        <f t="shared" ref="F27:F37" si="1">C27+D27+E27</f>
        <v>0</v>
      </c>
      <c r="G27" s="210"/>
      <c r="M27" s="230"/>
    </row>
    <row r="28" spans="2:13">
      <c r="B28" s="198"/>
      <c r="C28" s="451"/>
      <c r="D28" s="451"/>
      <c r="E28" s="451"/>
      <c r="F28" s="453">
        <f t="shared" si="1"/>
        <v>0</v>
      </c>
      <c r="G28" s="210"/>
      <c r="M28" s="230"/>
    </row>
    <row r="29" spans="2:13">
      <c r="B29" s="198"/>
      <c r="C29" s="451"/>
      <c r="D29" s="451"/>
      <c r="E29" s="451"/>
      <c r="F29" s="453">
        <f t="shared" si="1"/>
        <v>0</v>
      </c>
      <c r="G29" s="210"/>
      <c r="M29" s="230"/>
    </row>
    <row r="30" spans="2:13">
      <c r="B30" s="198"/>
      <c r="C30" s="451"/>
      <c r="D30" s="451"/>
      <c r="E30" s="451"/>
      <c r="F30" s="453">
        <f t="shared" si="1"/>
        <v>0</v>
      </c>
      <c r="G30" s="210"/>
      <c r="M30" s="230"/>
    </row>
    <row r="31" spans="2:13">
      <c r="B31" s="198"/>
      <c r="C31" s="451"/>
      <c r="D31" s="451"/>
      <c r="E31" s="451"/>
      <c r="F31" s="453">
        <f t="shared" si="1"/>
        <v>0</v>
      </c>
      <c r="G31" s="210"/>
      <c r="M31" s="230"/>
    </row>
    <row r="32" spans="2:13">
      <c r="B32" s="198"/>
      <c r="C32" s="451"/>
      <c r="D32" s="451"/>
      <c r="E32" s="451"/>
      <c r="F32" s="453">
        <f t="shared" si="1"/>
        <v>0</v>
      </c>
      <c r="G32" s="210"/>
      <c r="M32" s="230"/>
    </row>
    <row r="33" spans="1:13">
      <c r="B33" s="198"/>
      <c r="C33" s="451"/>
      <c r="D33" s="451"/>
      <c r="E33" s="451"/>
      <c r="F33" s="453">
        <f t="shared" si="1"/>
        <v>0</v>
      </c>
      <c r="G33" s="210"/>
      <c r="M33" s="230"/>
    </row>
    <row r="34" spans="1:13">
      <c r="B34" s="198"/>
      <c r="C34" s="451"/>
      <c r="D34" s="451"/>
      <c r="E34" s="451"/>
      <c r="F34" s="453">
        <f t="shared" si="1"/>
        <v>0</v>
      </c>
      <c r="G34" s="210"/>
      <c r="M34" s="230"/>
    </row>
    <row r="35" spans="1:13">
      <c r="B35" s="198"/>
      <c r="C35" s="451"/>
      <c r="D35" s="451"/>
      <c r="E35" s="451"/>
      <c r="F35" s="453">
        <f t="shared" si="1"/>
        <v>0</v>
      </c>
      <c r="G35" s="210"/>
      <c r="M35" s="230"/>
    </row>
    <row r="36" spans="1:13">
      <c r="B36" s="198"/>
      <c r="C36" s="451"/>
      <c r="D36" s="451"/>
      <c r="E36" s="451"/>
      <c r="F36" s="453">
        <f t="shared" si="1"/>
        <v>0</v>
      </c>
      <c r="G36" s="210"/>
      <c r="M36" s="230"/>
    </row>
    <row r="37" spans="1:13">
      <c r="B37" s="198"/>
      <c r="C37" s="451"/>
      <c r="D37" s="451"/>
      <c r="E37" s="451"/>
      <c r="F37" s="453">
        <f t="shared" si="1"/>
        <v>0</v>
      </c>
      <c r="G37" s="210"/>
      <c r="M37" s="230"/>
    </row>
    <row r="38" spans="1:13" ht="15">
      <c r="B38" s="466" t="s">
        <v>129</v>
      </c>
      <c r="C38" s="449">
        <f>SUM(C27:C37)</f>
        <v>0</v>
      </c>
      <c r="D38" s="449">
        <f>SUM(D27:D37)</f>
        <v>0</v>
      </c>
      <c r="E38" s="449">
        <f>SUM(E27:E37)</f>
        <v>0</v>
      </c>
      <c r="F38" s="450">
        <f>SUM(F27:F37)</f>
        <v>0</v>
      </c>
      <c r="G38" s="198"/>
    </row>
    <row r="39" spans="1:13" ht="6.75" customHeight="1">
      <c r="C39" s="199"/>
      <c r="D39" s="199"/>
      <c r="E39" s="199"/>
      <c r="F39" s="199"/>
      <c r="M39" s="230"/>
    </row>
    <row r="40" spans="1:13" ht="15">
      <c r="A40" s="196"/>
      <c r="B40" s="644" t="s">
        <v>184</v>
      </c>
      <c r="C40" s="644"/>
      <c r="D40" s="644"/>
      <c r="E40" s="644"/>
      <c r="F40" s="644"/>
      <c r="G40" s="644"/>
      <c r="M40" s="230"/>
    </row>
    <row r="41" spans="1:13" ht="47.25" customHeight="1">
      <c r="A41" s="196"/>
      <c r="B41" s="465" t="s">
        <v>127</v>
      </c>
      <c r="C41" s="213"/>
      <c r="D41" s="213"/>
      <c r="E41" s="213"/>
      <c r="F41" s="213"/>
      <c r="G41" s="212"/>
      <c r="M41" s="230"/>
    </row>
    <row r="42" spans="1:13" ht="15.75">
      <c r="A42" s="464"/>
      <c r="B42" s="463" t="s">
        <v>126</v>
      </c>
      <c r="C42" s="213"/>
      <c r="D42" s="213"/>
      <c r="E42" s="213"/>
      <c r="F42" s="213"/>
      <c r="G42" s="212"/>
      <c r="H42" s="230"/>
      <c r="I42" s="230"/>
      <c r="M42" s="230"/>
    </row>
    <row r="43" spans="1:13">
      <c r="B43" s="198"/>
      <c r="C43" s="451"/>
      <c r="D43" s="451"/>
      <c r="E43" s="451"/>
      <c r="F43" s="453">
        <f>C43+D43+E43</f>
        <v>0</v>
      </c>
      <c r="G43" s="210"/>
      <c r="H43" s="230"/>
      <c r="I43" s="230"/>
      <c r="M43" s="230"/>
    </row>
    <row r="44" spans="1:13">
      <c r="B44" s="198"/>
      <c r="C44" s="451"/>
      <c r="D44" s="451"/>
      <c r="E44" s="451"/>
      <c r="F44" s="453">
        <f>C44+D44+E44</f>
        <v>0</v>
      </c>
      <c r="G44" s="210"/>
      <c r="H44" s="230"/>
      <c r="I44" s="230"/>
      <c r="M44" s="229"/>
    </row>
    <row r="45" spans="1:13">
      <c r="B45" s="198"/>
      <c r="C45" s="451"/>
      <c r="D45" s="451"/>
      <c r="E45" s="451"/>
      <c r="F45" s="453">
        <f>C45+D45+E45</f>
        <v>0</v>
      </c>
      <c r="G45" s="210"/>
      <c r="H45" s="230"/>
      <c r="I45" s="230"/>
      <c r="M45" s="229"/>
    </row>
    <row r="46" spans="1:13">
      <c r="B46" s="198"/>
      <c r="C46" s="451"/>
      <c r="D46" s="451"/>
      <c r="E46" s="451"/>
      <c r="F46" s="453">
        <f>C46+D46+E46</f>
        <v>0</v>
      </c>
      <c r="G46" s="210"/>
      <c r="H46" s="230"/>
      <c r="I46" s="230"/>
      <c r="M46" s="229"/>
    </row>
    <row r="47" spans="1:13">
      <c r="B47" s="198"/>
      <c r="C47" s="451"/>
      <c r="D47" s="451"/>
      <c r="E47" s="451"/>
      <c r="F47" s="453">
        <f>C47+D47+E47</f>
        <v>0</v>
      </c>
      <c r="G47" s="210"/>
      <c r="H47" s="230"/>
      <c r="I47" s="230"/>
      <c r="M47" s="229"/>
    </row>
    <row r="48" spans="1:13" ht="15.75">
      <c r="A48" s="464"/>
      <c r="B48" s="463" t="s">
        <v>125</v>
      </c>
      <c r="C48" s="213"/>
      <c r="D48" s="213"/>
      <c r="E48" s="213"/>
      <c r="F48" s="213"/>
      <c r="G48" s="212"/>
      <c r="H48" s="230"/>
      <c r="I48" s="230"/>
      <c r="M48" s="230"/>
    </row>
    <row r="49" spans="1:13">
      <c r="B49" s="198"/>
      <c r="C49" s="451"/>
      <c r="D49" s="451"/>
      <c r="E49" s="451"/>
      <c r="F49" s="453">
        <f>C49+D49+E49</f>
        <v>0</v>
      </c>
      <c r="G49" s="210"/>
      <c r="H49" s="230"/>
      <c r="I49" s="230"/>
    </row>
    <row r="50" spans="1:13">
      <c r="B50" s="198"/>
      <c r="C50" s="451"/>
      <c r="D50" s="451"/>
      <c r="E50" s="451"/>
      <c r="F50" s="453">
        <f>C50+D50+E50</f>
        <v>0</v>
      </c>
      <c r="G50" s="210"/>
      <c r="H50" s="230"/>
      <c r="I50" s="230"/>
      <c r="M50" s="229"/>
    </row>
    <row r="51" spans="1:13">
      <c r="B51" s="198"/>
      <c r="C51" s="451"/>
      <c r="D51" s="451"/>
      <c r="E51" s="451"/>
      <c r="F51" s="453">
        <f>C51+D51+E51</f>
        <v>0</v>
      </c>
      <c r="G51" s="210"/>
      <c r="H51" s="230"/>
      <c r="I51" s="230"/>
      <c r="M51" s="229"/>
    </row>
    <row r="52" spans="1:13">
      <c r="B52" s="198"/>
      <c r="C52" s="451"/>
      <c r="D52" s="451"/>
      <c r="E52" s="451"/>
      <c r="F52" s="453">
        <f>C52+D52+E52</f>
        <v>0</v>
      </c>
      <c r="G52" s="210"/>
      <c r="H52" s="230"/>
      <c r="I52" s="230"/>
      <c r="M52" s="229"/>
    </row>
    <row r="53" spans="1:13">
      <c r="B53" s="198"/>
      <c r="C53" s="451"/>
      <c r="D53" s="451"/>
      <c r="E53" s="451"/>
      <c r="F53" s="453">
        <f>C53+D53+E53</f>
        <v>0</v>
      </c>
      <c r="G53" s="210"/>
      <c r="H53" s="230"/>
      <c r="I53" s="230"/>
    </row>
    <row r="54" spans="1:13" ht="15.75">
      <c r="A54" s="464"/>
      <c r="B54" s="463" t="s">
        <v>124</v>
      </c>
      <c r="C54" s="213"/>
      <c r="D54" s="213"/>
      <c r="E54" s="213"/>
      <c r="F54" s="213"/>
      <c r="G54" s="212"/>
      <c r="H54" s="230"/>
      <c r="I54" s="230"/>
    </row>
    <row r="55" spans="1:13">
      <c r="B55" s="198"/>
      <c r="C55" s="451"/>
      <c r="D55" s="451"/>
      <c r="E55" s="451"/>
      <c r="F55" s="453">
        <f t="shared" ref="F55:F64" si="2">C55+D55+E55</f>
        <v>0</v>
      </c>
      <c r="G55" s="210"/>
      <c r="H55" s="230"/>
      <c r="I55" s="230"/>
    </row>
    <row r="56" spans="1:13">
      <c r="B56" s="198"/>
      <c r="C56" s="451"/>
      <c r="D56" s="451"/>
      <c r="E56" s="451"/>
      <c r="F56" s="453">
        <f t="shared" si="2"/>
        <v>0</v>
      </c>
      <c r="G56" s="210"/>
      <c r="H56" s="230"/>
      <c r="I56" s="230"/>
    </row>
    <row r="57" spans="1:13">
      <c r="B57" s="198"/>
      <c r="C57" s="451"/>
      <c r="D57" s="451"/>
      <c r="E57" s="451"/>
      <c r="F57" s="453">
        <f t="shared" si="2"/>
        <v>0</v>
      </c>
      <c r="G57" s="210"/>
      <c r="H57" s="230"/>
      <c r="I57" s="230"/>
    </row>
    <row r="58" spans="1:13">
      <c r="B58" s="198"/>
      <c r="C58" s="451"/>
      <c r="D58" s="451"/>
      <c r="E58" s="451"/>
      <c r="F58" s="453">
        <f t="shared" si="2"/>
        <v>0</v>
      </c>
      <c r="G58" s="210"/>
      <c r="H58" s="230"/>
      <c r="I58" s="230"/>
    </row>
    <row r="59" spans="1:13">
      <c r="B59" s="198"/>
      <c r="C59" s="451"/>
      <c r="D59" s="451"/>
      <c r="E59" s="451"/>
      <c r="F59" s="453">
        <f t="shared" si="2"/>
        <v>0</v>
      </c>
      <c r="G59" s="210"/>
      <c r="H59" s="230"/>
      <c r="I59" s="230"/>
    </row>
    <row r="60" spans="1:13">
      <c r="B60" s="198"/>
      <c r="C60" s="451"/>
      <c r="D60" s="451"/>
      <c r="E60" s="451"/>
      <c r="F60" s="453">
        <f t="shared" si="2"/>
        <v>0</v>
      </c>
      <c r="G60" s="210"/>
      <c r="H60" s="230"/>
      <c r="I60" s="230"/>
    </row>
    <row r="61" spans="1:13">
      <c r="B61" s="198"/>
      <c r="C61" s="451"/>
      <c r="D61" s="451"/>
      <c r="E61" s="451"/>
      <c r="F61" s="453">
        <f t="shared" si="2"/>
        <v>0</v>
      </c>
      <c r="G61" s="210"/>
      <c r="H61" s="230"/>
      <c r="I61" s="230"/>
    </row>
    <row r="62" spans="1:13">
      <c r="B62" s="198"/>
      <c r="C62" s="451"/>
      <c r="D62" s="451"/>
      <c r="E62" s="451"/>
      <c r="F62" s="453">
        <f t="shared" si="2"/>
        <v>0</v>
      </c>
      <c r="G62" s="210"/>
      <c r="H62" s="230"/>
      <c r="I62" s="230"/>
    </row>
    <row r="63" spans="1:13">
      <c r="B63" s="198"/>
      <c r="C63" s="451"/>
      <c r="D63" s="451"/>
      <c r="E63" s="451"/>
      <c r="F63" s="453">
        <f t="shared" si="2"/>
        <v>0</v>
      </c>
      <c r="G63" s="210"/>
      <c r="H63" s="230"/>
      <c r="I63" s="230"/>
    </row>
    <row r="64" spans="1:13">
      <c r="B64" s="198"/>
      <c r="C64" s="451"/>
      <c r="D64" s="451"/>
      <c r="E64" s="451"/>
      <c r="F64" s="453">
        <f t="shared" si="2"/>
        <v>0</v>
      </c>
      <c r="G64" s="210"/>
      <c r="H64" s="230"/>
      <c r="I64" s="230"/>
    </row>
    <row r="65" spans="1:9" ht="15.75">
      <c r="A65" s="196"/>
      <c r="B65" s="463" t="s">
        <v>123</v>
      </c>
      <c r="C65" s="213"/>
      <c r="D65" s="213"/>
      <c r="E65" s="213"/>
      <c r="F65" s="213"/>
      <c r="G65" s="212"/>
      <c r="H65" s="230"/>
      <c r="I65" s="230"/>
    </row>
    <row r="66" spans="1:9">
      <c r="B66" s="198"/>
      <c r="C66" s="451"/>
      <c r="D66" s="451"/>
      <c r="E66" s="451"/>
      <c r="F66" s="453">
        <f t="shared" ref="F66:F75" si="3">C66+D66+E66</f>
        <v>0</v>
      </c>
      <c r="G66" s="210"/>
      <c r="H66" s="230"/>
      <c r="I66" s="230"/>
    </row>
    <row r="67" spans="1:9">
      <c r="B67" s="198"/>
      <c r="C67" s="451"/>
      <c r="D67" s="451"/>
      <c r="E67" s="451"/>
      <c r="F67" s="453">
        <f t="shared" si="3"/>
        <v>0</v>
      </c>
      <c r="G67" s="210"/>
      <c r="H67" s="230"/>
      <c r="I67" s="230"/>
    </row>
    <row r="68" spans="1:9">
      <c r="B68" s="198"/>
      <c r="C68" s="451"/>
      <c r="D68" s="451"/>
      <c r="E68" s="451"/>
      <c r="F68" s="453">
        <f t="shared" si="3"/>
        <v>0</v>
      </c>
      <c r="G68" s="210"/>
      <c r="H68" s="230"/>
      <c r="I68" s="230"/>
    </row>
    <row r="69" spans="1:9">
      <c r="B69" s="198"/>
      <c r="C69" s="451"/>
      <c r="D69" s="451"/>
      <c r="E69" s="451"/>
      <c r="F69" s="453">
        <f t="shared" si="3"/>
        <v>0</v>
      </c>
      <c r="G69" s="210"/>
      <c r="H69" s="230"/>
      <c r="I69" s="230"/>
    </row>
    <row r="70" spans="1:9">
      <c r="B70" s="198"/>
      <c r="C70" s="451"/>
      <c r="D70" s="451"/>
      <c r="E70" s="451"/>
      <c r="F70" s="453">
        <f t="shared" si="3"/>
        <v>0</v>
      </c>
      <c r="G70" s="210"/>
      <c r="H70" s="230"/>
      <c r="I70" s="230"/>
    </row>
    <row r="71" spans="1:9">
      <c r="B71" s="198"/>
      <c r="C71" s="451"/>
      <c r="D71" s="451"/>
      <c r="E71" s="451"/>
      <c r="F71" s="453">
        <f t="shared" si="3"/>
        <v>0</v>
      </c>
      <c r="G71" s="210"/>
      <c r="H71" s="230"/>
      <c r="I71" s="230"/>
    </row>
    <row r="72" spans="1:9">
      <c r="B72" s="198"/>
      <c r="C72" s="451"/>
      <c r="D72" s="451"/>
      <c r="E72" s="451"/>
      <c r="F72" s="453">
        <f t="shared" si="3"/>
        <v>0</v>
      </c>
      <c r="G72" s="210"/>
      <c r="H72" s="230"/>
      <c r="I72" s="230"/>
    </row>
    <row r="73" spans="1:9">
      <c r="B73" s="198"/>
      <c r="C73" s="451"/>
      <c r="D73" s="451"/>
      <c r="E73" s="451"/>
      <c r="F73" s="453">
        <f t="shared" si="3"/>
        <v>0</v>
      </c>
      <c r="G73" s="210"/>
      <c r="H73" s="230"/>
      <c r="I73" s="230"/>
    </row>
    <row r="74" spans="1:9">
      <c r="B74" s="198"/>
      <c r="C74" s="451"/>
      <c r="D74" s="451"/>
      <c r="E74" s="451"/>
      <c r="F74" s="453">
        <f t="shared" si="3"/>
        <v>0</v>
      </c>
      <c r="G74" s="210"/>
      <c r="H74" s="230"/>
      <c r="I74" s="230"/>
    </row>
    <row r="75" spans="1:9">
      <c r="B75" s="198"/>
      <c r="C75" s="451"/>
      <c r="D75" s="451"/>
      <c r="E75" s="451"/>
      <c r="F75" s="453">
        <f t="shared" si="3"/>
        <v>0</v>
      </c>
      <c r="G75" s="228"/>
      <c r="H75" s="230"/>
      <c r="I75" s="230"/>
    </row>
    <row r="76" spans="1:9" s="182" customFormat="1" ht="15.75">
      <c r="B76" s="174" t="s">
        <v>183</v>
      </c>
      <c r="C76" s="227"/>
      <c r="D76" s="227"/>
      <c r="E76" s="227"/>
      <c r="F76" s="227"/>
      <c r="G76" s="226"/>
    </row>
    <row r="77" spans="1:9" s="182" customFormat="1" ht="57">
      <c r="A77" s="252"/>
      <c r="B77" s="462" t="s">
        <v>121</v>
      </c>
      <c r="C77" s="225"/>
      <c r="D77" s="225"/>
      <c r="E77" s="225"/>
      <c r="F77" s="225"/>
      <c r="G77" s="224"/>
    </row>
    <row r="78" spans="1:9" ht="42.75">
      <c r="B78" s="173" t="s">
        <v>182</v>
      </c>
      <c r="C78" s="111"/>
      <c r="D78" s="111"/>
      <c r="E78" s="111"/>
      <c r="F78" s="111"/>
      <c r="G78" s="210"/>
    </row>
    <row r="79" spans="1:9">
      <c r="B79" s="198"/>
      <c r="C79" s="451"/>
      <c r="D79" s="451"/>
      <c r="E79" s="451"/>
      <c r="F79" s="453">
        <f t="shared" ref="F79:F93" si="4">C79+D79+E79</f>
        <v>0</v>
      </c>
      <c r="G79" s="210"/>
    </row>
    <row r="80" spans="1:9">
      <c r="B80" s="198"/>
      <c r="C80" s="451"/>
      <c r="D80" s="451"/>
      <c r="E80" s="451"/>
      <c r="F80" s="453">
        <f t="shared" si="4"/>
        <v>0</v>
      </c>
      <c r="G80" s="210"/>
    </row>
    <row r="81" spans="1:9">
      <c r="B81" s="198"/>
      <c r="C81" s="451"/>
      <c r="D81" s="451"/>
      <c r="E81" s="451"/>
      <c r="F81" s="453">
        <f t="shared" si="4"/>
        <v>0</v>
      </c>
      <c r="G81" s="210"/>
    </row>
    <row r="82" spans="1:9">
      <c r="B82" s="198"/>
      <c r="C82" s="451"/>
      <c r="D82" s="451"/>
      <c r="E82" s="451"/>
      <c r="F82" s="453">
        <f t="shared" si="4"/>
        <v>0</v>
      </c>
      <c r="G82" s="210"/>
    </row>
    <row r="83" spans="1:9">
      <c r="B83" s="198"/>
      <c r="C83" s="451"/>
      <c r="D83" s="451"/>
      <c r="E83" s="451"/>
      <c r="F83" s="453">
        <f t="shared" si="4"/>
        <v>0</v>
      </c>
      <c r="G83" s="210"/>
    </row>
    <row r="84" spans="1:9">
      <c r="B84" s="198"/>
      <c r="C84" s="451"/>
      <c r="D84" s="451"/>
      <c r="E84" s="451"/>
      <c r="F84" s="453">
        <f t="shared" si="4"/>
        <v>0</v>
      </c>
      <c r="G84" s="210"/>
    </row>
    <row r="85" spans="1:9">
      <c r="B85" s="198"/>
      <c r="C85" s="451"/>
      <c r="D85" s="451"/>
      <c r="E85" s="451"/>
      <c r="F85" s="453">
        <f t="shared" si="4"/>
        <v>0</v>
      </c>
      <c r="G85" s="210"/>
    </row>
    <row r="86" spans="1:9">
      <c r="B86" s="198"/>
      <c r="C86" s="451"/>
      <c r="D86" s="451"/>
      <c r="E86" s="451"/>
      <c r="F86" s="453">
        <f t="shared" si="4"/>
        <v>0</v>
      </c>
      <c r="G86" s="210"/>
      <c r="H86" s="233"/>
    </row>
    <row r="87" spans="1:9">
      <c r="B87" s="198"/>
      <c r="C87" s="451"/>
      <c r="D87" s="451"/>
      <c r="E87" s="451"/>
      <c r="F87" s="453">
        <f t="shared" si="4"/>
        <v>0</v>
      </c>
      <c r="G87" s="210"/>
    </row>
    <row r="88" spans="1:9">
      <c r="B88" s="223"/>
      <c r="C88" s="451"/>
      <c r="D88" s="451"/>
      <c r="E88" s="451"/>
      <c r="F88" s="453">
        <f t="shared" si="4"/>
        <v>0</v>
      </c>
      <c r="G88" s="210"/>
    </row>
    <row r="89" spans="1:9">
      <c r="B89" s="198"/>
      <c r="C89" s="451"/>
      <c r="D89" s="451"/>
      <c r="E89" s="451"/>
      <c r="F89" s="453">
        <f t="shared" si="4"/>
        <v>0</v>
      </c>
      <c r="G89" s="210"/>
    </row>
    <row r="90" spans="1:9">
      <c r="B90" s="198"/>
      <c r="C90" s="451"/>
      <c r="D90" s="451"/>
      <c r="E90" s="451"/>
      <c r="F90" s="453">
        <f t="shared" si="4"/>
        <v>0</v>
      </c>
      <c r="G90" s="210"/>
    </row>
    <row r="91" spans="1:9">
      <c r="B91" s="198"/>
      <c r="C91" s="451"/>
      <c r="D91" s="451"/>
      <c r="E91" s="451"/>
      <c r="F91" s="453">
        <f t="shared" si="4"/>
        <v>0</v>
      </c>
      <c r="G91" s="210"/>
    </row>
    <row r="92" spans="1:9">
      <c r="B92" s="198"/>
      <c r="C92" s="451"/>
      <c r="D92" s="451"/>
      <c r="E92" s="451"/>
      <c r="F92" s="453">
        <f t="shared" si="4"/>
        <v>0</v>
      </c>
      <c r="G92" s="210"/>
    </row>
    <row r="93" spans="1:9">
      <c r="B93" s="198"/>
      <c r="C93" s="451"/>
      <c r="D93" s="451"/>
      <c r="E93" s="451"/>
      <c r="F93" s="453">
        <f t="shared" si="4"/>
        <v>0</v>
      </c>
      <c r="G93" s="210"/>
    </row>
    <row r="94" spans="1:9" ht="15">
      <c r="A94" s="196"/>
      <c r="B94" s="172" t="s">
        <v>181</v>
      </c>
      <c r="C94" s="449">
        <f>+SUM(C43:C47,C49:C53,C55:C64,C66:C75,C78:C93)</f>
        <v>0</v>
      </c>
      <c r="D94" s="449">
        <f>+SUM(D43:D47,D49:D53,D55:D64,D66:D75,D78:D93)</f>
        <v>0</v>
      </c>
      <c r="E94" s="449">
        <f>+SUM(E43:E47,E49:E53,E55:E64,E66:E75,E78:E93)</f>
        <v>0</v>
      </c>
      <c r="F94" s="450">
        <f>+SUM(F43:F47,F49:F53,F55:F64,F66:F75,F78:F93)</f>
        <v>0</v>
      </c>
      <c r="G94" s="222"/>
    </row>
    <row r="95" spans="1:9" ht="6.75" customHeight="1">
      <c r="D95" s="184"/>
      <c r="E95" s="184"/>
    </row>
    <row r="96" spans="1:9" ht="15">
      <c r="A96" s="196"/>
      <c r="B96" s="221" t="s">
        <v>118</v>
      </c>
      <c r="C96" s="220"/>
      <c r="D96" s="220"/>
      <c r="E96" s="220"/>
      <c r="F96" s="220"/>
      <c r="G96" s="219"/>
      <c r="H96" s="196"/>
      <c r="I96" s="233"/>
    </row>
    <row r="97" spans="1:9" s="196" customFormat="1" ht="42.75">
      <c r="B97" s="462" t="s">
        <v>117</v>
      </c>
      <c r="C97" s="645"/>
      <c r="D97" s="645"/>
      <c r="E97" s="645"/>
      <c r="F97" s="645"/>
      <c r="G97" s="645"/>
      <c r="H97" s="252"/>
      <c r="I97" s="251"/>
    </row>
    <row r="98" spans="1:9" ht="15">
      <c r="B98" s="176" t="s">
        <v>116</v>
      </c>
      <c r="C98" s="645"/>
      <c r="D98" s="645"/>
      <c r="E98" s="645"/>
      <c r="F98" s="645"/>
      <c r="G98" s="645"/>
      <c r="H98" s="182"/>
    </row>
    <row r="99" spans="1:9">
      <c r="B99" s="211"/>
      <c r="C99" s="451"/>
      <c r="D99" s="451"/>
      <c r="E99" s="451"/>
      <c r="F99" s="453">
        <f>C99+D99+E99</f>
        <v>0</v>
      </c>
      <c r="G99" s="210"/>
      <c r="H99" s="182"/>
      <c r="I99" s="233"/>
    </row>
    <row r="100" spans="1:9">
      <c r="B100" s="198"/>
      <c r="C100" s="451"/>
      <c r="D100" s="451"/>
      <c r="E100" s="451"/>
      <c r="F100" s="453">
        <f>C100+D100+E100</f>
        <v>0</v>
      </c>
      <c r="G100" s="210"/>
      <c r="H100" s="250"/>
    </row>
    <row r="101" spans="1:9">
      <c r="B101" s="198"/>
      <c r="C101" s="451"/>
      <c r="D101" s="451"/>
      <c r="E101" s="451"/>
      <c r="F101" s="453">
        <f>C101+D101+E101</f>
        <v>0</v>
      </c>
      <c r="G101" s="210"/>
      <c r="H101" s="250"/>
    </row>
    <row r="102" spans="1:9">
      <c r="B102" s="198"/>
      <c r="C102" s="451"/>
      <c r="D102" s="451"/>
      <c r="E102" s="451"/>
      <c r="F102" s="453">
        <f>C102+D102+E102</f>
        <v>0</v>
      </c>
      <c r="G102" s="210"/>
      <c r="H102" s="250"/>
    </row>
    <row r="103" spans="1:9">
      <c r="B103" s="198"/>
      <c r="C103" s="451"/>
      <c r="D103" s="451"/>
      <c r="E103" s="451"/>
      <c r="F103" s="453">
        <f>C103+D103+E103</f>
        <v>0</v>
      </c>
      <c r="G103" s="210"/>
      <c r="H103" s="250"/>
    </row>
    <row r="104" spans="1:9" ht="15.75">
      <c r="A104" s="196"/>
      <c r="B104" s="176" t="s">
        <v>115</v>
      </c>
      <c r="C104" s="213"/>
      <c r="D104" s="213"/>
      <c r="E104" s="213"/>
      <c r="F104" s="213"/>
      <c r="G104" s="212"/>
      <c r="H104" s="250"/>
    </row>
    <row r="105" spans="1:9">
      <c r="B105" s="211"/>
      <c r="C105" s="451"/>
      <c r="D105" s="451"/>
      <c r="E105" s="451"/>
      <c r="F105" s="453">
        <f>C105+D105+E105</f>
        <v>0</v>
      </c>
      <c r="G105" s="210"/>
      <c r="H105" s="250"/>
    </row>
    <row r="106" spans="1:9">
      <c r="B106" s="198"/>
      <c r="C106" s="451"/>
      <c r="D106" s="451"/>
      <c r="E106" s="451"/>
      <c r="F106" s="453">
        <f>C106+D106+E106</f>
        <v>0</v>
      </c>
      <c r="G106" s="210"/>
      <c r="H106" s="250"/>
    </row>
    <row r="107" spans="1:9">
      <c r="B107" s="198"/>
      <c r="C107" s="451"/>
      <c r="D107" s="451"/>
      <c r="E107" s="451"/>
      <c r="F107" s="453">
        <f>C107+D107+E107</f>
        <v>0</v>
      </c>
      <c r="G107" s="210"/>
      <c r="H107" s="250"/>
    </row>
    <row r="108" spans="1:9">
      <c r="B108" s="198"/>
      <c r="C108" s="451"/>
      <c r="D108" s="451"/>
      <c r="E108" s="451"/>
      <c r="F108" s="453">
        <f>C108+D108+E108</f>
        <v>0</v>
      </c>
      <c r="G108" s="210"/>
      <c r="H108" s="250"/>
    </row>
    <row r="109" spans="1:9">
      <c r="B109" s="217"/>
      <c r="C109" s="451"/>
      <c r="D109" s="451"/>
      <c r="E109" s="451"/>
      <c r="F109" s="453">
        <f>C109+D109+E109</f>
        <v>0</v>
      </c>
      <c r="G109" s="210"/>
      <c r="H109" s="250"/>
    </row>
    <row r="110" spans="1:9" ht="15">
      <c r="A110" s="196"/>
      <c r="B110" s="172" t="s">
        <v>114</v>
      </c>
      <c r="C110" s="449">
        <f>+SUM(C105:C109,C99:C103)</f>
        <v>0</v>
      </c>
      <c r="D110" s="449">
        <f>+SUM(D105:D109,D99:D103)</f>
        <v>0</v>
      </c>
      <c r="E110" s="449">
        <f>+SUM(E105:E109,E99:E103)</f>
        <v>0</v>
      </c>
      <c r="F110" s="450">
        <f>+SUM(F105:F109,F99:F103)</f>
        <v>0</v>
      </c>
      <c r="G110" s="210"/>
      <c r="H110" s="250"/>
    </row>
    <row r="111" spans="1:9" ht="6.75" customHeight="1">
      <c r="B111" s="216"/>
      <c r="C111" s="215"/>
      <c r="D111" s="214"/>
      <c r="E111" s="214"/>
      <c r="F111" s="199"/>
      <c r="H111" s="250"/>
    </row>
    <row r="112" spans="1:9" ht="15">
      <c r="A112" s="196"/>
      <c r="B112" s="644" t="s">
        <v>180</v>
      </c>
      <c r="C112" s="644"/>
      <c r="D112" s="644"/>
      <c r="E112" s="644"/>
      <c r="F112" s="644"/>
      <c r="G112" s="644"/>
      <c r="H112" s="250"/>
    </row>
    <row r="113" spans="1:8" ht="15.75">
      <c r="A113" s="196"/>
      <c r="B113" s="176" t="s">
        <v>112</v>
      </c>
      <c r="C113" s="213"/>
      <c r="D113" s="213"/>
      <c r="E113" s="213"/>
      <c r="F113" s="213"/>
      <c r="G113" s="212"/>
      <c r="H113" s="250"/>
    </row>
    <row r="114" spans="1:8">
      <c r="A114" s="196"/>
      <c r="B114" s="211"/>
      <c r="C114" s="451"/>
      <c r="D114" s="451"/>
      <c r="E114" s="451"/>
      <c r="F114" s="453">
        <f>C114+D114+E114</f>
        <v>0</v>
      </c>
      <c r="G114" s="210"/>
      <c r="H114" s="250"/>
    </row>
    <row r="115" spans="1:8">
      <c r="A115" s="196"/>
      <c r="B115" s="211"/>
      <c r="C115" s="451"/>
      <c r="D115" s="451"/>
      <c r="E115" s="451"/>
      <c r="F115" s="453">
        <f>C115+D115+E115</f>
        <v>0</v>
      </c>
      <c r="G115" s="210"/>
      <c r="H115" s="250"/>
    </row>
    <row r="116" spans="1:8">
      <c r="A116" s="196"/>
      <c r="B116" s="211"/>
      <c r="C116" s="451"/>
      <c r="D116" s="451"/>
      <c r="E116" s="451"/>
      <c r="F116" s="453">
        <f>C116+D116+E116</f>
        <v>0</v>
      </c>
      <c r="G116" s="210"/>
      <c r="H116" s="250"/>
    </row>
    <row r="117" spans="1:8">
      <c r="A117" s="196"/>
      <c r="B117" s="211"/>
      <c r="C117" s="451"/>
      <c r="D117" s="451"/>
      <c r="E117" s="451"/>
      <c r="F117" s="453">
        <f>C117+D117+E117</f>
        <v>0</v>
      </c>
      <c r="G117" s="210"/>
      <c r="H117" s="250"/>
    </row>
    <row r="118" spans="1:8">
      <c r="A118" s="196"/>
      <c r="B118" s="211"/>
      <c r="C118" s="451"/>
      <c r="D118" s="451"/>
      <c r="E118" s="451"/>
      <c r="F118" s="453">
        <f>C118+D118+E118</f>
        <v>0</v>
      </c>
      <c r="G118" s="210"/>
      <c r="H118" s="250"/>
    </row>
    <row r="119" spans="1:8" ht="15.75">
      <c r="A119" s="196"/>
      <c r="B119" s="176" t="s">
        <v>111</v>
      </c>
      <c r="C119" s="213"/>
      <c r="D119" s="213"/>
      <c r="E119" s="213"/>
      <c r="F119" s="213"/>
      <c r="G119" s="212"/>
      <c r="H119" s="250"/>
    </row>
    <row r="120" spans="1:8">
      <c r="A120" s="196"/>
      <c r="B120" s="211"/>
      <c r="C120" s="451"/>
      <c r="D120" s="451"/>
      <c r="E120" s="451"/>
      <c r="F120" s="453">
        <f>C120+D120+E120</f>
        <v>0</v>
      </c>
      <c r="G120" s="210"/>
      <c r="H120" s="250"/>
    </row>
    <row r="121" spans="1:8">
      <c r="A121" s="196"/>
      <c r="B121" s="211"/>
      <c r="C121" s="451"/>
      <c r="D121" s="451"/>
      <c r="E121" s="451"/>
      <c r="F121" s="453">
        <f>C121+D121+E121</f>
        <v>0</v>
      </c>
      <c r="G121" s="210"/>
      <c r="H121" s="250"/>
    </row>
    <row r="122" spans="1:8">
      <c r="A122" s="196"/>
      <c r="B122" s="211"/>
      <c r="C122" s="451"/>
      <c r="D122" s="451"/>
      <c r="E122" s="451"/>
      <c r="F122" s="453">
        <f>C122+D122+E122</f>
        <v>0</v>
      </c>
      <c r="G122" s="210"/>
      <c r="H122" s="250"/>
    </row>
    <row r="123" spans="1:8">
      <c r="A123" s="196"/>
      <c r="B123" s="211"/>
      <c r="C123" s="451"/>
      <c r="D123" s="451"/>
      <c r="E123" s="451"/>
      <c r="F123" s="453">
        <f>C123+D123+E123</f>
        <v>0</v>
      </c>
      <c r="G123" s="210"/>
      <c r="H123" s="250"/>
    </row>
    <row r="124" spans="1:8">
      <c r="A124" s="196"/>
      <c r="B124" s="211"/>
      <c r="C124" s="451"/>
      <c r="D124" s="451"/>
      <c r="E124" s="451"/>
      <c r="F124" s="453">
        <f>C124+D124+E124</f>
        <v>0</v>
      </c>
      <c r="G124" s="210"/>
      <c r="H124" s="250"/>
    </row>
    <row r="125" spans="1:8" ht="15">
      <c r="A125" s="196"/>
      <c r="B125" s="172" t="s">
        <v>179</v>
      </c>
      <c r="C125" s="449">
        <f>+SUM(C120:C124,C114:C118)</f>
        <v>0</v>
      </c>
      <c r="D125" s="449">
        <f>+SUM(D120:D124,D114:D118)</f>
        <v>0</v>
      </c>
      <c r="E125" s="449">
        <f>+SUM(E120:E124,E114:E118)</f>
        <v>0</v>
      </c>
      <c r="F125" s="450">
        <f>+SUM(F120:F124,F114:F118)</f>
        <v>0</v>
      </c>
      <c r="G125" s="198"/>
      <c r="H125" s="250"/>
    </row>
    <row r="126" spans="1:8" ht="6.75" customHeight="1">
      <c r="C126" s="199"/>
      <c r="D126" s="183"/>
      <c r="E126" s="183"/>
      <c r="F126" s="199"/>
      <c r="H126" s="182"/>
    </row>
    <row r="127" spans="1:8" ht="15">
      <c r="B127" s="209" t="s">
        <v>168</v>
      </c>
      <c r="C127" s="449">
        <f>+C23+C94+C110+C125+C38</f>
        <v>0</v>
      </c>
      <c r="D127" s="449">
        <f>+D23+D94+D110+D125+D38</f>
        <v>0</v>
      </c>
      <c r="E127" s="449">
        <f>+E23+E94+E110+E125+E38</f>
        <v>0</v>
      </c>
      <c r="F127" s="450">
        <f>+F23+F94+F110+F125+F38</f>
        <v>0</v>
      </c>
      <c r="G127" s="198"/>
    </row>
    <row r="130" spans="1:7" ht="15">
      <c r="B130" s="646" t="s">
        <v>178</v>
      </c>
      <c r="C130" s="646"/>
      <c r="D130" s="646"/>
      <c r="E130" s="646"/>
      <c r="F130" s="646"/>
      <c r="G130" s="646"/>
    </row>
    <row r="131" spans="1:7" ht="7.5" customHeight="1">
      <c r="B131" s="207"/>
      <c r="C131" s="208"/>
    </row>
    <row r="132" spans="1:7" ht="45" customHeight="1">
      <c r="B132" s="207"/>
      <c r="C132" s="179" t="s">
        <v>177</v>
      </c>
      <c r="D132" s="205" t="s">
        <v>176</v>
      </c>
      <c r="E132" s="205" t="s">
        <v>175</v>
      </c>
      <c r="F132" s="206" t="s">
        <v>174</v>
      </c>
      <c r="G132" s="205" t="s">
        <v>142</v>
      </c>
    </row>
    <row r="133" spans="1:7" ht="15">
      <c r="B133" s="575" t="s">
        <v>102</v>
      </c>
      <c r="C133" s="576"/>
      <c r="D133" s="576"/>
      <c r="E133" s="576"/>
      <c r="F133" s="576"/>
      <c r="G133" s="576"/>
    </row>
    <row r="134" spans="1:7" ht="15">
      <c r="A134" s="196"/>
      <c r="B134" s="176" t="s">
        <v>101</v>
      </c>
      <c r="C134" s="638"/>
      <c r="D134" s="638"/>
      <c r="E134" s="638"/>
      <c r="F134" s="638"/>
      <c r="G134" s="639"/>
    </row>
    <row r="135" spans="1:7">
      <c r="B135" s="198"/>
      <c r="C135" s="451"/>
      <c r="D135" s="451"/>
      <c r="E135" s="451"/>
      <c r="F135" s="453">
        <f>C135+D135+E135</f>
        <v>0</v>
      </c>
      <c r="G135" s="198"/>
    </row>
    <row r="136" spans="1:7">
      <c r="B136" s="198"/>
      <c r="C136" s="451"/>
      <c r="D136" s="451"/>
      <c r="E136" s="451"/>
      <c r="F136" s="453">
        <f>C136+D136+E136</f>
        <v>0</v>
      </c>
      <c r="G136" s="198"/>
    </row>
    <row r="137" spans="1:7">
      <c r="B137" s="198"/>
      <c r="C137" s="451"/>
      <c r="D137" s="451"/>
      <c r="E137" s="451"/>
      <c r="F137" s="453">
        <f>C137+D137+E137</f>
        <v>0</v>
      </c>
      <c r="G137" s="198"/>
    </row>
    <row r="138" spans="1:7">
      <c r="B138" s="198"/>
      <c r="C138" s="451"/>
      <c r="D138" s="451"/>
      <c r="E138" s="451"/>
      <c r="F138" s="453">
        <f>C138+D138+E138</f>
        <v>0</v>
      </c>
      <c r="G138" s="198"/>
    </row>
    <row r="139" spans="1:7">
      <c r="B139" s="198"/>
      <c r="C139" s="451"/>
      <c r="D139" s="451"/>
      <c r="E139" s="451"/>
      <c r="F139" s="453">
        <f>C139+D139+E139</f>
        <v>0</v>
      </c>
      <c r="G139" s="198"/>
    </row>
    <row r="140" spans="1:7" ht="15">
      <c r="A140" s="196"/>
      <c r="B140" s="176" t="s">
        <v>100</v>
      </c>
      <c r="C140" s="638"/>
      <c r="D140" s="638"/>
      <c r="E140" s="638"/>
      <c r="F140" s="638"/>
      <c r="G140" s="639"/>
    </row>
    <row r="141" spans="1:7">
      <c r="B141" s="198"/>
      <c r="C141" s="451"/>
      <c r="D141" s="451"/>
      <c r="E141" s="451"/>
      <c r="F141" s="453">
        <f>C141+D141+E141</f>
        <v>0</v>
      </c>
      <c r="G141" s="198"/>
    </row>
    <row r="142" spans="1:7">
      <c r="B142" s="198"/>
      <c r="C142" s="451"/>
      <c r="D142" s="451"/>
      <c r="E142" s="451"/>
      <c r="F142" s="453">
        <f>C142+D142+E142</f>
        <v>0</v>
      </c>
      <c r="G142" s="198"/>
    </row>
    <row r="143" spans="1:7">
      <c r="B143" s="198"/>
      <c r="C143" s="451"/>
      <c r="D143" s="451"/>
      <c r="E143" s="451"/>
      <c r="F143" s="453">
        <f>C143+D143+E143</f>
        <v>0</v>
      </c>
      <c r="G143" s="198"/>
    </row>
    <row r="144" spans="1:7">
      <c r="B144" s="198"/>
      <c r="C144" s="451"/>
      <c r="D144" s="451"/>
      <c r="E144" s="451"/>
      <c r="F144" s="453">
        <f>C144+D144+E144</f>
        <v>0</v>
      </c>
      <c r="G144" s="198"/>
    </row>
    <row r="145" spans="1:7">
      <c r="B145" s="198"/>
      <c r="C145" s="451"/>
      <c r="D145" s="451"/>
      <c r="E145" s="451"/>
      <c r="F145" s="453">
        <f>C145+D145+E145</f>
        <v>0</v>
      </c>
      <c r="G145" s="198"/>
    </row>
    <row r="146" spans="1:7" ht="15">
      <c r="A146" s="196"/>
      <c r="B146" s="174" t="s">
        <v>99</v>
      </c>
      <c r="C146" s="638"/>
      <c r="D146" s="638"/>
      <c r="E146" s="638"/>
      <c r="F146" s="638"/>
      <c r="G146" s="639"/>
    </row>
    <row r="147" spans="1:7">
      <c r="B147" s="198"/>
      <c r="C147" s="451"/>
      <c r="D147" s="451"/>
      <c r="E147" s="451"/>
      <c r="F147" s="453">
        <f>C147+D147+E147</f>
        <v>0</v>
      </c>
      <c r="G147" s="198"/>
    </row>
    <row r="148" spans="1:7">
      <c r="B148" s="198"/>
      <c r="C148" s="451"/>
      <c r="D148" s="451"/>
      <c r="E148" s="451"/>
      <c r="F148" s="453">
        <f>C148+D148+E148</f>
        <v>0</v>
      </c>
      <c r="G148" s="198"/>
    </row>
    <row r="149" spans="1:7">
      <c r="B149" s="198"/>
      <c r="C149" s="451"/>
      <c r="D149" s="451"/>
      <c r="E149" s="451"/>
      <c r="F149" s="453">
        <f>C149+D149+E149</f>
        <v>0</v>
      </c>
      <c r="G149" s="198"/>
    </row>
    <row r="150" spans="1:7">
      <c r="B150" s="198"/>
      <c r="C150" s="451"/>
      <c r="D150" s="451"/>
      <c r="E150" s="451"/>
      <c r="F150" s="453">
        <f>C150+D150+E150</f>
        <v>0</v>
      </c>
      <c r="G150" s="198"/>
    </row>
    <row r="151" spans="1:7">
      <c r="B151" s="198"/>
      <c r="C151" s="451"/>
      <c r="D151" s="451"/>
      <c r="E151" s="451"/>
      <c r="F151" s="453">
        <f>C151+D151+E151</f>
        <v>0</v>
      </c>
      <c r="G151" s="198"/>
    </row>
    <row r="152" spans="1:7" ht="15">
      <c r="A152" s="196"/>
      <c r="B152" s="176" t="s">
        <v>98</v>
      </c>
      <c r="C152" s="638"/>
      <c r="D152" s="638"/>
      <c r="E152" s="638"/>
      <c r="F152" s="638"/>
      <c r="G152" s="639"/>
    </row>
    <row r="153" spans="1:7">
      <c r="B153" s="198"/>
      <c r="C153" s="451"/>
      <c r="D153" s="451"/>
      <c r="E153" s="451"/>
      <c r="F153" s="453">
        <f>C153+D153+E153</f>
        <v>0</v>
      </c>
      <c r="G153" s="198"/>
    </row>
    <row r="154" spans="1:7">
      <c r="B154" s="198"/>
      <c r="C154" s="451"/>
      <c r="D154" s="451"/>
      <c r="E154" s="451"/>
      <c r="F154" s="453">
        <f>C154+D154+E154</f>
        <v>0</v>
      </c>
      <c r="G154" s="198"/>
    </row>
    <row r="155" spans="1:7">
      <c r="B155" s="198"/>
      <c r="C155" s="451"/>
      <c r="D155" s="451"/>
      <c r="E155" s="451"/>
      <c r="F155" s="453">
        <f>C155+D155+E155</f>
        <v>0</v>
      </c>
      <c r="G155" s="198"/>
    </row>
    <row r="156" spans="1:7">
      <c r="B156" s="198"/>
      <c r="C156" s="451"/>
      <c r="D156" s="451"/>
      <c r="E156" s="451"/>
      <c r="F156" s="453">
        <f>C156+D156+E156</f>
        <v>0</v>
      </c>
      <c r="G156" s="198"/>
    </row>
    <row r="157" spans="1:7">
      <c r="B157" s="198"/>
      <c r="C157" s="451"/>
      <c r="D157" s="451"/>
      <c r="E157" s="451"/>
      <c r="F157" s="453">
        <f>C157+D157+E157</f>
        <v>0</v>
      </c>
      <c r="G157" s="198"/>
    </row>
    <row r="158" spans="1:7" ht="15">
      <c r="B158" s="174" t="s">
        <v>97</v>
      </c>
      <c r="C158" s="638"/>
      <c r="D158" s="638"/>
      <c r="E158" s="638"/>
      <c r="F158" s="638"/>
      <c r="G158" s="639"/>
    </row>
    <row r="159" spans="1:7">
      <c r="B159" s="198"/>
      <c r="C159" s="451"/>
      <c r="D159" s="451"/>
      <c r="E159" s="451"/>
      <c r="F159" s="453">
        <f>C159+D159+E159</f>
        <v>0</v>
      </c>
      <c r="G159" s="198"/>
    </row>
    <row r="160" spans="1:7">
      <c r="B160" s="198"/>
      <c r="C160" s="451"/>
      <c r="D160" s="451"/>
      <c r="E160" s="451"/>
      <c r="F160" s="453">
        <f>C160+D160+E160</f>
        <v>0</v>
      </c>
      <c r="G160" s="198"/>
    </row>
    <row r="161" spans="2:7">
      <c r="B161" s="198"/>
      <c r="C161" s="451"/>
      <c r="D161" s="451"/>
      <c r="E161" s="451"/>
      <c r="F161" s="453">
        <f>C161+D161+E161</f>
        <v>0</v>
      </c>
      <c r="G161" s="198"/>
    </row>
    <row r="162" spans="2:7">
      <c r="B162" s="198"/>
      <c r="C162" s="451"/>
      <c r="D162" s="451"/>
      <c r="E162" s="451"/>
      <c r="F162" s="453">
        <f>C162+D162+E162</f>
        <v>0</v>
      </c>
      <c r="G162" s="198"/>
    </row>
    <row r="163" spans="2:7">
      <c r="B163" s="198"/>
      <c r="C163" s="451"/>
      <c r="D163" s="451"/>
      <c r="E163" s="451"/>
      <c r="F163" s="453">
        <f>C163+D163+E163</f>
        <v>0</v>
      </c>
      <c r="G163" s="198"/>
    </row>
    <row r="164" spans="2:7" ht="15">
      <c r="B164" s="172" t="s">
        <v>96</v>
      </c>
      <c r="C164" s="449">
        <f>+SUM(C159:C163,C135:C139,C147:C151,C141:C145,C153:C157)</f>
        <v>0</v>
      </c>
      <c r="D164" s="449">
        <f>+SUM(D159:D163,D135:D139,D147:D151,D141:D145,D153:D157)</f>
        <v>0</v>
      </c>
      <c r="E164" s="449">
        <f>+SUM(E159:E163,E135:E139,E147:E151,E141:E145,E153:E157)</f>
        <v>0</v>
      </c>
      <c r="F164" s="450">
        <f>+SUM(F159:F163,F135:F139,F147:F151,F141:F145,F153:F157)</f>
        <v>0</v>
      </c>
      <c r="G164" s="198"/>
    </row>
    <row r="165" spans="2:7" s="182" customFormat="1" ht="6.75" customHeight="1">
      <c r="C165" s="203"/>
      <c r="D165" s="203"/>
      <c r="E165" s="203"/>
      <c r="F165" s="203"/>
    </row>
    <row r="166" spans="2:7" ht="15">
      <c r="B166" s="575" t="s">
        <v>95</v>
      </c>
      <c r="C166" s="576"/>
      <c r="D166" s="576"/>
      <c r="E166" s="576"/>
      <c r="F166" s="576"/>
      <c r="G166" s="577"/>
    </row>
    <row r="167" spans="2:7">
      <c r="B167" s="204" t="s">
        <v>94</v>
      </c>
      <c r="C167" s="451"/>
      <c r="D167" s="451"/>
      <c r="E167" s="451"/>
      <c r="F167" s="453">
        <f>C167+D167+E167</f>
        <v>0</v>
      </c>
      <c r="G167" s="198"/>
    </row>
    <row r="168" spans="2:7">
      <c r="B168" s="204" t="s">
        <v>93</v>
      </c>
      <c r="C168" s="451"/>
      <c r="D168" s="451"/>
      <c r="E168" s="451"/>
      <c r="F168" s="453">
        <f>C168+D168+E168</f>
        <v>0</v>
      </c>
      <c r="G168" s="198"/>
    </row>
    <row r="169" spans="2:7">
      <c r="B169" s="204" t="s">
        <v>92</v>
      </c>
      <c r="C169" s="451"/>
      <c r="D169" s="451"/>
      <c r="E169" s="451"/>
      <c r="F169" s="453">
        <f>C169+D169+E169</f>
        <v>0</v>
      </c>
      <c r="G169" s="198"/>
    </row>
    <row r="170" spans="2:7">
      <c r="B170" s="204" t="s">
        <v>91</v>
      </c>
      <c r="C170" s="451"/>
      <c r="D170" s="451"/>
      <c r="E170" s="451"/>
      <c r="F170" s="453">
        <f>C170+D170+E170</f>
        <v>0</v>
      </c>
      <c r="G170" s="198"/>
    </row>
    <row r="171" spans="2:7" ht="15">
      <c r="B171" s="174" t="s">
        <v>173</v>
      </c>
      <c r="C171" s="638"/>
      <c r="D171" s="638"/>
      <c r="E171" s="638"/>
      <c r="F171" s="638"/>
      <c r="G171" s="639"/>
    </row>
    <row r="172" spans="2:7">
      <c r="B172" s="198"/>
      <c r="C172" s="451"/>
      <c r="D172" s="451"/>
      <c r="E172" s="451"/>
      <c r="F172" s="453">
        <f>C172+D172+E172</f>
        <v>0</v>
      </c>
      <c r="G172" s="198"/>
    </row>
    <row r="173" spans="2:7">
      <c r="B173" s="198"/>
      <c r="C173" s="451"/>
      <c r="D173" s="451"/>
      <c r="E173" s="451"/>
      <c r="F173" s="453">
        <f>C173+D173+E173</f>
        <v>0</v>
      </c>
      <c r="G173" s="198"/>
    </row>
    <row r="174" spans="2:7">
      <c r="B174" s="198"/>
      <c r="C174" s="451"/>
      <c r="D174" s="451"/>
      <c r="E174" s="451"/>
      <c r="F174" s="453">
        <f>C174+D174+E174</f>
        <v>0</v>
      </c>
      <c r="G174" s="198"/>
    </row>
    <row r="175" spans="2:7">
      <c r="B175" s="198"/>
      <c r="C175" s="451"/>
      <c r="D175" s="451"/>
      <c r="E175" s="451"/>
      <c r="F175" s="453">
        <f>C175+D175+E175</f>
        <v>0</v>
      </c>
      <c r="G175" s="198"/>
    </row>
    <row r="176" spans="2:7">
      <c r="B176" s="198"/>
      <c r="C176" s="451"/>
      <c r="D176" s="451"/>
      <c r="E176" s="451"/>
      <c r="F176" s="453">
        <f>C176+D176+E176</f>
        <v>0</v>
      </c>
      <c r="G176" s="198"/>
    </row>
    <row r="177" spans="2:7" ht="15">
      <c r="B177" s="172" t="s">
        <v>89</v>
      </c>
      <c r="C177" s="449">
        <f>+SUM(C172:C176,C167:C170)</f>
        <v>0</v>
      </c>
      <c r="D177" s="449">
        <f>+SUM(D172:D176,D167:D170)</f>
        <v>0</v>
      </c>
      <c r="E177" s="449">
        <f>+SUM(E172:E176,E167:E170)</f>
        <v>0</v>
      </c>
      <c r="F177" s="450">
        <f>+SUM(F172:F176,F167:F170)</f>
        <v>0</v>
      </c>
      <c r="G177" s="198"/>
    </row>
    <row r="178" spans="2:7" s="182" customFormat="1" ht="6.75" customHeight="1">
      <c r="C178" s="203"/>
      <c r="D178" s="203"/>
      <c r="E178" s="203"/>
      <c r="F178" s="203"/>
    </row>
    <row r="179" spans="2:7" ht="15">
      <c r="B179" s="575" t="s">
        <v>88</v>
      </c>
      <c r="C179" s="576"/>
      <c r="D179" s="576"/>
      <c r="E179" s="576"/>
      <c r="F179" s="576"/>
      <c r="G179" s="577"/>
    </row>
    <row r="180" spans="2:7" ht="28.5">
      <c r="B180" s="173" t="s">
        <v>172</v>
      </c>
      <c r="C180" s="451"/>
      <c r="D180" s="451"/>
      <c r="E180" s="451"/>
      <c r="F180" s="453">
        <f>C180+D180+E180</f>
        <v>0</v>
      </c>
      <c r="G180" s="198"/>
    </row>
    <row r="181" spans="2:7" ht="42.75">
      <c r="B181" s="173" t="s">
        <v>86</v>
      </c>
      <c r="C181" s="111"/>
      <c r="D181" s="111"/>
      <c r="E181" s="111"/>
      <c r="F181" s="111"/>
      <c r="G181" s="198"/>
    </row>
    <row r="182" spans="2:7" ht="30">
      <c r="B182" s="202" t="s">
        <v>85</v>
      </c>
      <c r="C182" s="638"/>
      <c r="D182" s="638"/>
      <c r="E182" s="638"/>
      <c r="F182" s="638"/>
      <c r="G182" s="639"/>
    </row>
    <row r="183" spans="2:7">
      <c r="B183" s="198"/>
      <c r="C183" s="451"/>
      <c r="D183" s="451"/>
      <c r="E183" s="451"/>
      <c r="F183" s="453">
        <f>C183+D183+E183</f>
        <v>0</v>
      </c>
      <c r="G183" s="198"/>
    </row>
    <row r="184" spans="2:7">
      <c r="B184" s="198"/>
      <c r="C184" s="451"/>
      <c r="D184" s="451"/>
      <c r="E184" s="451"/>
      <c r="F184" s="453">
        <f>C184+D184+E184</f>
        <v>0</v>
      </c>
      <c r="G184" s="198"/>
    </row>
    <row r="185" spans="2:7">
      <c r="B185" s="198"/>
      <c r="C185" s="451"/>
      <c r="D185" s="451"/>
      <c r="E185" s="451"/>
      <c r="F185" s="453">
        <f>C185+D185+E185</f>
        <v>0</v>
      </c>
      <c r="G185" s="198"/>
    </row>
    <row r="186" spans="2:7">
      <c r="B186" s="198"/>
      <c r="C186" s="451"/>
      <c r="D186" s="451"/>
      <c r="E186" s="451"/>
      <c r="F186" s="453">
        <f>C186+D186+E186</f>
        <v>0</v>
      </c>
      <c r="G186" s="198"/>
    </row>
    <row r="187" spans="2:7">
      <c r="B187" s="198"/>
      <c r="C187" s="451"/>
      <c r="D187" s="451"/>
      <c r="E187" s="451"/>
      <c r="F187" s="453">
        <f>C187+D187+E187</f>
        <v>0</v>
      </c>
      <c r="G187" s="198"/>
    </row>
    <row r="188" spans="2:7" ht="15">
      <c r="B188" s="174" t="s">
        <v>84</v>
      </c>
      <c r="C188" s="638"/>
      <c r="D188" s="638"/>
      <c r="E188" s="638"/>
      <c r="F188" s="638"/>
      <c r="G188" s="639"/>
    </row>
    <row r="189" spans="2:7">
      <c r="B189" s="198"/>
      <c r="C189" s="451"/>
      <c r="D189" s="451"/>
      <c r="E189" s="451"/>
      <c r="F189" s="453">
        <f>C189+D189+E189</f>
        <v>0</v>
      </c>
      <c r="G189" s="198"/>
    </row>
    <row r="190" spans="2:7">
      <c r="B190" s="198"/>
      <c r="C190" s="451"/>
      <c r="D190" s="451"/>
      <c r="E190" s="451"/>
      <c r="F190" s="453">
        <f>C190+D190+E190</f>
        <v>0</v>
      </c>
      <c r="G190" s="198"/>
    </row>
    <row r="191" spans="2:7">
      <c r="B191" s="198"/>
      <c r="C191" s="451"/>
      <c r="D191" s="451"/>
      <c r="E191" s="451"/>
      <c r="F191" s="453">
        <f>C191+D191+E191</f>
        <v>0</v>
      </c>
      <c r="G191" s="198"/>
    </row>
    <row r="192" spans="2:7">
      <c r="B192" s="198"/>
      <c r="C192" s="451"/>
      <c r="D192" s="451"/>
      <c r="E192" s="451"/>
      <c r="F192" s="453">
        <f>C192+D192+E192</f>
        <v>0</v>
      </c>
      <c r="G192" s="198"/>
    </row>
    <row r="193" spans="2:7">
      <c r="B193" s="198"/>
      <c r="C193" s="451"/>
      <c r="D193" s="451"/>
      <c r="E193" s="451"/>
      <c r="F193" s="453">
        <f>C193+D193+E193</f>
        <v>0</v>
      </c>
      <c r="G193" s="198"/>
    </row>
    <row r="194" spans="2:7" ht="15">
      <c r="B194" s="174" t="s">
        <v>83</v>
      </c>
      <c r="C194" s="638"/>
      <c r="D194" s="638"/>
      <c r="E194" s="638"/>
      <c r="F194" s="638"/>
      <c r="G194" s="639"/>
    </row>
    <row r="195" spans="2:7">
      <c r="B195" s="198"/>
      <c r="C195" s="451"/>
      <c r="D195" s="451"/>
      <c r="E195" s="451"/>
      <c r="F195" s="453">
        <f>C195+D195+E195</f>
        <v>0</v>
      </c>
      <c r="G195" s="198"/>
    </row>
    <row r="196" spans="2:7">
      <c r="B196" s="198"/>
      <c r="C196" s="451"/>
      <c r="D196" s="451"/>
      <c r="E196" s="451"/>
      <c r="F196" s="453">
        <f>C196+D196+E196</f>
        <v>0</v>
      </c>
      <c r="G196" s="198"/>
    </row>
    <row r="197" spans="2:7">
      <c r="B197" s="198"/>
      <c r="C197" s="451"/>
      <c r="D197" s="451"/>
      <c r="E197" s="451"/>
      <c r="F197" s="453">
        <f>C197+D197+E197</f>
        <v>0</v>
      </c>
      <c r="G197" s="198"/>
    </row>
    <row r="198" spans="2:7">
      <c r="B198" s="198"/>
      <c r="C198" s="451"/>
      <c r="D198" s="451"/>
      <c r="E198" s="451"/>
      <c r="F198" s="453">
        <f>C198+D198+E198</f>
        <v>0</v>
      </c>
      <c r="G198" s="198"/>
    </row>
    <row r="199" spans="2:7">
      <c r="B199" s="198"/>
      <c r="C199" s="451"/>
      <c r="D199" s="451"/>
      <c r="E199" s="451"/>
      <c r="F199" s="453">
        <f>C199+D199+E199</f>
        <v>0</v>
      </c>
      <c r="G199" s="198"/>
    </row>
    <row r="200" spans="2:7" ht="15">
      <c r="B200" s="174" t="s">
        <v>82</v>
      </c>
      <c r="C200" s="638"/>
      <c r="D200" s="638"/>
      <c r="E200" s="638"/>
      <c r="F200" s="638"/>
      <c r="G200" s="639"/>
    </row>
    <row r="201" spans="2:7">
      <c r="B201" s="198"/>
      <c r="C201" s="451"/>
      <c r="D201" s="451"/>
      <c r="E201" s="451"/>
      <c r="F201" s="453">
        <f>C201+D201+E201</f>
        <v>0</v>
      </c>
      <c r="G201" s="198"/>
    </row>
    <row r="202" spans="2:7">
      <c r="B202" s="198"/>
      <c r="C202" s="451"/>
      <c r="D202" s="451"/>
      <c r="E202" s="451"/>
      <c r="F202" s="453">
        <f>C202+D202+E202</f>
        <v>0</v>
      </c>
      <c r="G202" s="198"/>
    </row>
    <row r="203" spans="2:7">
      <c r="B203" s="198"/>
      <c r="C203" s="451"/>
      <c r="D203" s="451"/>
      <c r="E203" s="451"/>
      <c r="F203" s="453">
        <f>C203+D203+E203</f>
        <v>0</v>
      </c>
      <c r="G203" s="198"/>
    </row>
    <row r="204" spans="2:7">
      <c r="B204" s="198"/>
      <c r="C204" s="451"/>
      <c r="D204" s="451"/>
      <c r="E204" s="451"/>
      <c r="F204" s="453">
        <f>C204+D204+E204</f>
        <v>0</v>
      </c>
      <c r="G204" s="198"/>
    </row>
    <row r="205" spans="2:7">
      <c r="B205" s="198"/>
      <c r="C205" s="451"/>
      <c r="D205" s="451"/>
      <c r="E205" s="451"/>
      <c r="F205" s="453">
        <f>C205+D205+E205</f>
        <v>0</v>
      </c>
      <c r="G205" s="198"/>
    </row>
    <row r="206" spans="2:7" ht="15">
      <c r="B206" s="174" t="s">
        <v>171</v>
      </c>
      <c r="C206" s="638"/>
      <c r="D206" s="638"/>
      <c r="E206" s="638"/>
      <c r="F206" s="638"/>
      <c r="G206" s="639"/>
    </row>
    <row r="207" spans="2:7">
      <c r="B207" s="198"/>
      <c r="C207" s="451"/>
      <c r="D207" s="451"/>
      <c r="E207" s="451"/>
      <c r="F207" s="453">
        <f>C207+D207+E207</f>
        <v>0</v>
      </c>
      <c r="G207" s="198"/>
    </row>
    <row r="208" spans="2:7">
      <c r="B208" s="198"/>
      <c r="C208" s="451"/>
      <c r="D208" s="451"/>
      <c r="E208" s="451"/>
      <c r="F208" s="453">
        <f>C208+D208+E208</f>
        <v>0</v>
      </c>
      <c r="G208" s="198"/>
    </row>
    <row r="209" spans="1:7">
      <c r="B209" s="198"/>
      <c r="C209" s="451"/>
      <c r="D209" s="451"/>
      <c r="E209" s="451"/>
      <c r="F209" s="453">
        <f>C209+D209+E209</f>
        <v>0</v>
      </c>
      <c r="G209" s="198"/>
    </row>
    <row r="210" spans="1:7">
      <c r="B210" s="198"/>
      <c r="C210" s="451"/>
      <c r="D210" s="451"/>
      <c r="E210" s="451"/>
      <c r="F210" s="453">
        <f>C210+D210+E210</f>
        <v>0</v>
      </c>
      <c r="G210" s="198"/>
    </row>
    <row r="211" spans="1:7">
      <c r="B211" s="198"/>
      <c r="C211" s="451"/>
      <c r="D211" s="451"/>
      <c r="E211" s="451"/>
      <c r="F211" s="453">
        <f>C211+D211+E211</f>
        <v>0</v>
      </c>
      <c r="G211" s="198"/>
    </row>
    <row r="212" spans="1:7" ht="15">
      <c r="B212" s="454" t="s">
        <v>80</v>
      </c>
      <c r="C212" s="449">
        <f>+SUM(C189:C193,C195:C199,C201:C205,C207:C211,C180:C181,C183:C187)</f>
        <v>0</v>
      </c>
      <c r="D212" s="449">
        <f>+SUM(D189:D193,D195:D199,D201:D205,D207:D211,D180:D181,D183:D187)</f>
        <v>0</v>
      </c>
      <c r="E212" s="449">
        <f>+SUM(E189:E193,E195:E199,E201:E205,E207:E211,E180:E181,E183:E187)</f>
        <v>0</v>
      </c>
      <c r="F212" s="450">
        <f>+SUM(F189:F193,F195:F199,F201:F205,F207:F211,F180:F181,F183:F187)</f>
        <v>0</v>
      </c>
      <c r="G212" s="198"/>
    </row>
    <row r="213" spans="1:7" ht="6.75" customHeight="1">
      <c r="C213" s="199"/>
      <c r="D213" s="199"/>
      <c r="E213" s="199"/>
      <c r="F213" s="199"/>
    </row>
    <row r="214" spans="1:7" ht="15">
      <c r="A214" s="196"/>
      <c r="B214" s="575" t="s">
        <v>79</v>
      </c>
      <c r="C214" s="576"/>
      <c r="D214" s="576"/>
      <c r="E214" s="576"/>
      <c r="F214" s="576"/>
      <c r="G214" s="577"/>
    </row>
    <row r="215" spans="1:7">
      <c r="B215" s="198"/>
      <c r="C215" s="451"/>
      <c r="D215" s="451"/>
      <c r="E215" s="451"/>
      <c r="F215" s="453">
        <f>C215+D215+E215</f>
        <v>0</v>
      </c>
      <c r="G215" s="198"/>
    </row>
    <row r="216" spans="1:7">
      <c r="B216" s="198"/>
      <c r="C216" s="451"/>
      <c r="D216" s="451"/>
      <c r="E216" s="451"/>
      <c r="F216" s="453">
        <f>C216+D216+E216</f>
        <v>0</v>
      </c>
      <c r="G216" s="198"/>
    </row>
    <row r="217" spans="1:7">
      <c r="B217" s="198"/>
      <c r="C217" s="451"/>
      <c r="D217" s="451"/>
      <c r="E217" s="451"/>
      <c r="F217" s="453">
        <f>C217+D217+E217</f>
        <v>0</v>
      </c>
      <c r="G217" s="198"/>
    </row>
    <row r="218" spans="1:7">
      <c r="B218" s="198"/>
      <c r="C218" s="451"/>
      <c r="D218" s="451"/>
      <c r="E218" s="451"/>
      <c r="F218" s="453">
        <f>C218+D218+E218</f>
        <v>0</v>
      </c>
      <c r="G218" s="198"/>
    </row>
    <row r="219" spans="1:7">
      <c r="B219" s="198"/>
      <c r="C219" s="451"/>
      <c r="D219" s="451"/>
      <c r="E219" s="451"/>
      <c r="F219" s="453">
        <f>C219+D219+E219</f>
        <v>0</v>
      </c>
      <c r="G219" s="198"/>
    </row>
    <row r="220" spans="1:7" ht="15">
      <c r="B220" s="454" t="s">
        <v>78</v>
      </c>
      <c r="C220" s="449">
        <f>+SUM(C215:C219)</f>
        <v>0</v>
      </c>
      <c r="D220" s="449">
        <f>+SUM(D215:D219)</f>
        <v>0</v>
      </c>
      <c r="E220" s="449">
        <f>+SUM(E215:E219)</f>
        <v>0</v>
      </c>
      <c r="F220" s="450">
        <f>+SUM(F215:F219)</f>
        <v>0</v>
      </c>
      <c r="G220" s="198"/>
    </row>
    <row r="221" spans="1:7" ht="6.75" customHeight="1">
      <c r="C221" s="199"/>
      <c r="D221" s="199"/>
      <c r="E221" s="199"/>
      <c r="F221" s="199"/>
    </row>
    <row r="222" spans="1:7" ht="15">
      <c r="B222" s="575" t="s">
        <v>77</v>
      </c>
      <c r="C222" s="576"/>
      <c r="D222" s="576"/>
      <c r="E222" s="576"/>
      <c r="F222" s="576"/>
      <c r="G222" s="577"/>
    </row>
    <row r="223" spans="1:7">
      <c r="B223" s="198"/>
      <c r="C223" s="451"/>
      <c r="D223" s="451"/>
      <c r="E223" s="451"/>
      <c r="F223" s="453">
        <f>C223+D223+E223</f>
        <v>0</v>
      </c>
      <c r="G223" s="198"/>
    </row>
    <row r="224" spans="1:7">
      <c r="B224" s="198"/>
      <c r="C224" s="451"/>
      <c r="D224" s="451"/>
      <c r="E224" s="451"/>
      <c r="F224" s="453">
        <f>C224+D224+E224</f>
        <v>0</v>
      </c>
      <c r="G224" s="198"/>
    </row>
    <row r="225" spans="1:7">
      <c r="B225" s="198"/>
      <c r="C225" s="451"/>
      <c r="D225" s="451"/>
      <c r="E225" s="451"/>
      <c r="F225" s="453">
        <f>C225+D225+E225</f>
        <v>0</v>
      </c>
      <c r="G225" s="198"/>
    </row>
    <row r="226" spans="1:7">
      <c r="B226" s="198"/>
      <c r="C226" s="451"/>
      <c r="D226" s="451"/>
      <c r="E226" s="451"/>
      <c r="F226" s="453">
        <f>C226+D226+E226</f>
        <v>0</v>
      </c>
      <c r="G226" s="198"/>
    </row>
    <row r="227" spans="1:7">
      <c r="B227" s="198"/>
      <c r="C227" s="451"/>
      <c r="D227" s="451"/>
      <c r="E227" s="451"/>
      <c r="F227" s="453">
        <f>C227+D227+E227</f>
        <v>0</v>
      </c>
      <c r="G227" s="198"/>
    </row>
    <row r="228" spans="1:7" ht="15">
      <c r="A228" s="196"/>
      <c r="B228" s="174" t="s">
        <v>75</v>
      </c>
      <c r="C228" s="638"/>
      <c r="D228" s="638"/>
      <c r="E228" s="638"/>
      <c r="F228" s="638"/>
      <c r="G228" s="639"/>
    </row>
    <row r="229" spans="1:7">
      <c r="B229" s="198"/>
      <c r="C229" s="451"/>
      <c r="D229" s="451"/>
      <c r="E229" s="451"/>
      <c r="F229" s="453">
        <f>C229+D229+E229</f>
        <v>0</v>
      </c>
      <c r="G229" s="198"/>
    </row>
    <row r="230" spans="1:7">
      <c r="B230" s="198"/>
      <c r="C230" s="451"/>
      <c r="D230" s="451"/>
      <c r="E230" s="451"/>
      <c r="F230" s="453">
        <f>C230+D230+E230</f>
        <v>0</v>
      </c>
      <c r="G230" s="198"/>
    </row>
    <row r="231" spans="1:7">
      <c r="B231" s="198"/>
      <c r="C231" s="451"/>
      <c r="D231" s="451"/>
      <c r="E231" s="451"/>
      <c r="F231" s="453">
        <f>C231+D231+E231</f>
        <v>0</v>
      </c>
      <c r="G231" s="198"/>
    </row>
    <row r="232" spans="1:7" ht="15">
      <c r="B232" s="172" t="s">
        <v>170</v>
      </c>
      <c r="C232" s="449">
        <f>+SUM(C229:C231,C223:C227)</f>
        <v>0</v>
      </c>
      <c r="D232" s="449">
        <f>+SUM(D229:D231,D223:D227)</f>
        <v>0</v>
      </c>
      <c r="E232" s="449">
        <f>+SUM(E229:E231,E223:E227)</f>
        <v>0</v>
      </c>
      <c r="F232" s="450">
        <f>+SUM(F229:F231,F223:F227)</f>
        <v>0</v>
      </c>
      <c r="G232" s="198"/>
    </row>
    <row r="233" spans="1:7" ht="6.75" customHeight="1">
      <c r="C233" s="199"/>
      <c r="D233" s="199"/>
      <c r="E233" s="199"/>
      <c r="F233" s="199"/>
    </row>
    <row r="234" spans="1:7" ht="15">
      <c r="B234" s="168" t="s">
        <v>169</v>
      </c>
      <c r="C234" s="449">
        <f>C164+C177+C212+C232+C220</f>
        <v>0</v>
      </c>
      <c r="D234" s="449">
        <f>D164+D177+D212+D232+D220</f>
        <v>0</v>
      </c>
      <c r="E234" s="449">
        <f>E164+E177+E212+E232+E220</f>
        <v>0</v>
      </c>
      <c r="F234" s="450">
        <f>F164+F177+F212+F232+F220</f>
        <v>0</v>
      </c>
      <c r="G234" s="198"/>
    </row>
    <row r="235" spans="1:7" ht="8.25" customHeight="1">
      <c r="C235" s="196"/>
      <c r="D235" s="196"/>
      <c r="E235" s="196"/>
    </row>
    <row r="236" spans="1:7" ht="15">
      <c r="B236" s="197" t="s">
        <v>168</v>
      </c>
      <c r="C236" s="449">
        <f>C127</f>
        <v>0</v>
      </c>
      <c r="D236" s="449">
        <f>D127</f>
        <v>0</v>
      </c>
      <c r="E236" s="449">
        <f>E127</f>
        <v>0</v>
      </c>
      <c r="F236" s="450">
        <f>F127</f>
        <v>0</v>
      </c>
    </row>
    <row r="237" spans="1:7" ht="8.25" customHeight="1">
      <c r="C237" s="196"/>
      <c r="D237" s="196"/>
      <c r="E237" s="196"/>
    </row>
    <row r="238" spans="1:7" ht="15">
      <c r="B238" s="197" t="s">
        <v>167</v>
      </c>
      <c r="C238" s="449">
        <f>C234-C236</f>
        <v>0</v>
      </c>
      <c r="D238" s="449">
        <f>D234-D236</f>
        <v>0</v>
      </c>
      <c r="E238" s="449">
        <f>E234-E236</f>
        <v>0</v>
      </c>
      <c r="F238" s="450">
        <f>F234-F236</f>
        <v>0</v>
      </c>
      <c r="G238" s="198"/>
    </row>
    <row r="239" spans="1:7" ht="8.25" customHeight="1">
      <c r="C239" s="196"/>
      <c r="D239" s="196"/>
      <c r="E239" s="196"/>
    </row>
    <row r="240" spans="1:7" ht="30">
      <c r="B240" s="171" t="s">
        <v>166</v>
      </c>
      <c r="C240" s="195" t="str">
        <f>IFERROR((C180/C236),"")</f>
        <v/>
      </c>
      <c r="D240" s="195" t="str">
        <f>IFERROR((D180/D236),"")</f>
        <v/>
      </c>
      <c r="E240" s="195" t="str">
        <f>IFERROR((E180/E236),"")</f>
        <v/>
      </c>
      <c r="F240" s="245" t="str">
        <f>IFERROR((F180/F236),"")</f>
        <v/>
      </c>
      <c r="G240" s="157"/>
    </row>
    <row r="242" spans="2:8" ht="14.25" customHeight="1">
      <c r="B242" s="578" t="s">
        <v>70</v>
      </c>
      <c r="C242" s="578"/>
      <c r="D242" s="578"/>
      <c r="E242" s="578"/>
      <c r="F242" s="578"/>
      <c r="G242" s="194"/>
      <c r="H242" s="194"/>
    </row>
    <row r="243" spans="2:8">
      <c r="B243" s="578"/>
      <c r="C243" s="578"/>
      <c r="D243" s="578"/>
      <c r="E243" s="578"/>
      <c r="F243" s="578"/>
      <c r="G243" s="194"/>
      <c r="H243" s="194"/>
    </row>
  </sheetData>
  <sheetProtection password="C14C" sheet="1" objects="1" scenarios="1" formatRows="0"/>
  <mergeCells count="27">
    <mergeCell ref="B2:G2"/>
    <mergeCell ref="B10:G10"/>
    <mergeCell ref="B40:G40"/>
    <mergeCell ref="B133:G133"/>
    <mergeCell ref="C171:G171"/>
    <mergeCell ref="C97:G97"/>
    <mergeCell ref="C98:G98"/>
    <mergeCell ref="B112:G112"/>
    <mergeCell ref="B130:G130"/>
    <mergeCell ref="C158:G158"/>
    <mergeCell ref="C134:G134"/>
    <mergeCell ref="B242:F243"/>
    <mergeCell ref="B5:B8"/>
    <mergeCell ref="B166:G166"/>
    <mergeCell ref="B179:G179"/>
    <mergeCell ref="B214:G214"/>
    <mergeCell ref="B222:G222"/>
    <mergeCell ref="C194:G194"/>
    <mergeCell ref="C200:G200"/>
    <mergeCell ref="C206:G206"/>
    <mergeCell ref="C188:G188"/>
    <mergeCell ref="C228:G228"/>
    <mergeCell ref="B25:G25"/>
    <mergeCell ref="C182:G182"/>
    <mergeCell ref="C140:G140"/>
    <mergeCell ref="C146:G146"/>
    <mergeCell ref="C152:G152"/>
  </mergeCells>
  <printOptions horizontalCentered="1"/>
  <pageMargins left="0.70866141732283472" right="0.70866141732283472" top="0.74803149606299213" bottom="0.74803149606299213" header="0.31496062992125984" footer="0.31496062992125984"/>
  <pageSetup paperSize="5" scale="83" fitToHeight="0" orientation="landscape" r:id="rId1"/>
  <headerFooter>
    <oddFooter>&amp;L&amp;"-,Bold"Conseil des arts du Canada Confidentiel&amp;C&amp;D&amp;RPage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V51"/>
  <sheetViews>
    <sheetView showGridLines="0" zoomScale="90" zoomScaleNormal="90" workbookViewId="0">
      <selection activeCell="C1" sqref="C1"/>
    </sheetView>
  </sheetViews>
  <sheetFormatPr defaultRowHeight="14.25"/>
  <cols>
    <col min="1" max="1" width="1.28515625" style="157" customWidth="1"/>
    <col min="2" max="2" width="3.7109375" style="157" customWidth="1"/>
    <col min="3" max="3" width="17.140625" style="157" customWidth="1"/>
    <col min="4" max="4" width="26.5703125" style="157" customWidth="1"/>
    <col min="5" max="5" width="27.85546875" style="157" customWidth="1"/>
    <col min="6" max="6" width="28.140625" style="157" customWidth="1"/>
    <col min="7" max="7" width="38.7109375" style="157" customWidth="1"/>
    <col min="8" max="8" width="39.28515625" style="157" customWidth="1"/>
    <col min="9" max="9" width="48.140625" style="157" customWidth="1"/>
    <col min="10" max="10" width="9.140625" style="157"/>
    <col min="11" max="11" width="13.85546875" style="157" customWidth="1"/>
    <col min="12" max="12" width="13.28515625" style="157" customWidth="1"/>
    <col min="13" max="13" width="13.42578125" style="157" customWidth="1"/>
    <col min="14" max="16384" width="9.140625" style="157"/>
  </cols>
  <sheetData>
    <row r="1" spans="1:22">
      <c r="C1" s="8" t="s">
        <v>469</v>
      </c>
    </row>
    <row r="2" spans="1:22" ht="19.5" customHeight="1">
      <c r="C2" s="647" t="s">
        <v>192</v>
      </c>
      <c r="D2" s="648"/>
      <c r="E2" s="648"/>
      <c r="F2" s="648"/>
      <c r="G2" s="648"/>
      <c r="H2" s="648"/>
      <c r="I2" s="649"/>
    </row>
    <row r="3" spans="1:22" s="26" customFormat="1">
      <c r="H3" s="25"/>
      <c r="I3" s="25"/>
      <c r="J3" s="25"/>
    </row>
    <row r="4" spans="1:22" ht="15.75">
      <c r="C4" s="647" t="s">
        <v>203</v>
      </c>
      <c r="D4" s="648"/>
      <c r="E4" s="648"/>
      <c r="F4" s="648"/>
      <c r="G4" s="648"/>
      <c r="H4" s="648"/>
      <c r="I4" s="649"/>
      <c r="J4" s="110"/>
      <c r="K4" s="110"/>
    </row>
    <row r="5" spans="1:22" ht="9" customHeight="1">
      <c r="I5" s="110"/>
      <c r="J5" s="244"/>
      <c r="K5" s="110"/>
      <c r="L5" s="110"/>
      <c r="M5" s="110"/>
    </row>
    <row r="6" spans="1:22" ht="30.75" customHeight="1">
      <c r="C6" s="650" t="s">
        <v>202</v>
      </c>
      <c r="D6" s="650"/>
      <c r="E6" s="650"/>
      <c r="F6" s="650"/>
      <c r="G6" s="650"/>
      <c r="H6" s="650"/>
      <c r="I6" s="650"/>
      <c r="J6" s="110"/>
      <c r="K6" s="159"/>
      <c r="L6" s="159"/>
      <c r="M6" s="159"/>
      <c r="N6" s="241"/>
      <c r="O6" s="241"/>
      <c r="P6" s="241"/>
      <c r="Q6" s="241"/>
      <c r="R6" s="241"/>
      <c r="S6" s="241"/>
      <c r="T6" s="241"/>
      <c r="U6" s="241"/>
      <c r="V6" s="241"/>
    </row>
    <row r="7" spans="1:22" ht="14.25" customHeight="1">
      <c r="C7" s="651" t="s">
        <v>201</v>
      </c>
      <c r="D7" s="651"/>
      <c r="E7" s="651"/>
      <c r="F7" s="651"/>
      <c r="G7" s="651"/>
      <c r="H7" s="651"/>
      <c r="I7" s="651"/>
      <c r="K7" s="159"/>
      <c r="L7" s="159"/>
      <c r="M7" s="159"/>
      <c r="N7" s="241"/>
      <c r="O7" s="241"/>
      <c r="P7" s="241"/>
      <c r="Q7" s="159"/>
      <c r="R7" s="241"/>
      <c r="S7" s="241"/>
      <c r="T7" s="241"/>
      <c r="U7" s="241"/>
      <c r="V7" s="241"/>
    </row>
    <row r="8" spans="1:22" ht="14.25" customHeight="1">
      <c r="C8" s="652" t="s">
        <v>200</v>
      </c>
      <c r="D8" s="652"/>
      <c r="E8" s="652"/>
      <c r="F8" s="652"/>
      <c r="G8" s="652"/>
      <c r="H8" s="652"/>
      <c r="I8" s="652"/>
      <c r="K8" s="159"/>
      <c r="L8" s="159"/>
      <c r="M8" s="159"/>
      <c r="N8" s="241"/>
      <c r="O8" s="241"/>
      <c r="P8" s="241"/>
      <c r="Q8" s="159"/>
      <c r="R8" s="241"/>
      <c r="S8" s="241"/>
      <c r="T8" s="241"/>
      <c r="U8" s="241"/>
      <c r="V8" s="241"/>
    </row>
    <row r="9" spans="1:22" ht="9" customHeight="1">
      <c r="C9" s="158"/>
      <c r="D9" s="243"/>
      <c r="K9" s="159"/>
      <c r="L9" s="159"/>
      <c r="M9" s="159"/>
      <c r="N9" s="241"/>
      <c r="O9" s="241"/>
      <c r="P9" s="241"/>
      <c r="Q9" s="159"/>
      <c r="R9" s="241"/>
      <c r="S9" s="241"/>
      <c r="T9" s="241"/>
      <c r="U9" s="241"/>
      <c r="V9" s="241"/>
    </row>
    <row r="10" spans="1:22" ht="45">
      <c r="A10" s="163"/>
      <c r="B10" s="242"/>
      <c r="C10" s="473" t="s">
        <v>199</v>
      </c>
      <c r="D10" s="473" t="s">
        <v>198</v>
      </c>
      <c r="E10" s="473" t="s">
        <v>197</v>
      </c>
      <c r="F10" s="473" t="s">
        <v>196</v>
      </c>
      <c r="G10" s="473" t="s">
        <v>195</v>
      </c>
      <c r="H10" s="473" t="s">
        <v>194</v>
      </c>
      <c r="I10" s="473" t="s">
        <v>193</v>
      </c>
      <c r="K10" s="159"/>
      <c r="L10" s="159"/>
      <c r="M10" s="159"/>
      <c r="N10" s="241"/>
      <c r="O10" s="241"/>
      <c r="P10" s="241"/>
      <c r="Q10" s="241"/>
      <c r="R10" s="241"/>
      <c r="S10" s="241"/>
      <c r="T10" s="241"/>
      <c r="U10" s="241"/>
      <c r="V10" s="241"/>
    </row>
    <row r="11" spans="1:22">
      <c r="B11" s="240">
        <v>1</v>
      </c>
      <c r="C11" s="472"/>
      <c r="D11" s="27"/>
      <c r="E11" s="27"/>
      <c r="F11" s="27"/>
      <c r="G11" s="27"/>
      <c r="H11" s="27"/>
      <c r="I11" s="27"/>
      <c r="K11" s="159"/>
      <c r="L11" s="159"/>
      <c r="M11" s="159"/>
      <c r="N11" s="241"/>
      <c r="O11" s="241"/>
      <c r="P11" s="241"/>
      <c r="Q11" s="241"/>
      <c r="R11" s="241"/>
      <c r="S11" s="241"/>
      <c r="T11" s="241"/>
      <c r="U11" s="241"/>
      <c r="V11" s="241"/>
    </row>
    <row r="12" spans="1:22">
      <c r="B12" s="240">
        <v>2</v>
      </c>
      <c r="C12" s="472"/>
      <c r="D12" s="27"/>
      <c r="E12" s="27"/>
      <c r="F12" s="27"/>
      <c r="G12" s="27"/>
      <c r="H12" s="27"/>
      <c r="I12" s="27"/>
      <c r="K12" s="158"/>
      <c r="L12" s="159"/>
      <c r="M12" s="159"/>
      <c r="N12" s="241"/>
      <c r="O12" s="241"/>
      <c r="P12" s="241"/>
      <c r="Q12" s="241"/>
      <c r="R12" s="241"/>
      <c r="S12" s="241"/>
      <c r="T12" s="241"/>
      <c r="U12" s="241"/>
      <c r="V12" s="241"/>
    </row>
    <row r="13" spans="1:22">
      <c r="B13" s="240">
        <v>3</v>
      </c>
      <c r="C13" s="472"/>
      <c r="D13" s="27"/>
      <c r="E13" s="27"/>
      <c r="F13" s="27"/>
      <c r="G13" s="27"/>
      <c r="H13" s="27"/>
      <c r="I13" s="27"/>
      <c r="L13" s="159"/>
      <c r="M13" s="159"/>
      <c r="N13" s="241"/>
      <c r="O13" s="241"/>
      <c r="P13" s="241"/>
      <c r="Q13" s="241"/>
      <c r="R13" s="241"/>
      <c r="S13" s="241"/>
      <c r="T13" s="241"/>
      <c r="U13" s="241"/>
      <c r="V13" s="241"/>
    </row>
    <row r="14" spans="1:22">
      <c r="B14" s="240">
        <v>4</v>
      </c>
      <c r="C14" s="472"/>
      <c r="D14" s="27"/>
      <c r="E14" s="27"/>
      <c r="F14" s="27"/>
      <c r="G14" s="27"/>
      <c r="H14" s="27"/>
      <c r="I14" s="27"/>
      <c r="L14" s="159"/>
      <c r="M14" s="159"/>
      <c r="N14" s="241"/>
      <c r="O14" s="241"/>
      <c r="P14" s="241"/>
      <c r="Q14" s="241"/>
      <c r="R14" s="241"/>
      <c r="S14" s="241"/>
      <c r="T14" s="241"/>
      <c r="U14" s="241"/>
      <c r="V14" s="241"/>
    </row>
    <row r="15" spans="1:22">
      <c r="B15" s="240">
        <v>5</v>
      </c>
      <c r="C15" s="472"/>
      <c r="D15" s="27"/>
      <c r="E15" s="27"/>
      <c r="F15" s="27"/>
      <c r="G15" s="27"/>
      <c r="H15" s="27"/>
      <c r="I15" s="27"/>
      <c r="L15" s="159"/>
      <c r="M15" s="159"/>
      <c r="N15" s="241"/>
      <c r="O15" s="241"/>
      <c r="P15" s="241"/>
      <c r="Q15" s="241"/>
      <c r="R15" s="241"/>
      <c r="S15" s="241"/>
      <c r="T15" s="241"/>
      <c r="U15" s="241"/>
      <c r="V15" s="241"/>
    </row>
    <row r="16" spans="1:22">
      <c r="B16" s="240">
        <v>6</v>
      </c>
      <c r="C16" s="472"/>
      <c r="D16" s="27"/>
      <c r="E16" s="27"/>
      <c r="F16" s="27"/>
      <c r="G16" s="27"/>
      <c r="H16" s="27"/>
      <c r="I16" s="27"/>
      <c r="L16" s="159"/>
      <c r="M16" s="159"/>
      <c r="N16" s="241"/>
      <c r="O16" s="241"/>
      <c r="P16" s="241"/>
      <c r="Q16" s="241"/>
      <c r="R16" s="241"/>
      <c r="S16" s="241"/>
      <c r="T16" s="241"/>
      <c r="U16" s="241"/>
      <c r="V16" s="241"/>
    </row>
    <row r="17" spans="2:22">
      <c r="B17" s="240">
        <v>7</v>
      </c>
      <c r="C17" s="472"/>
      <c r="D17" s="27"/>
      <c r="E17" s="27"/>
      <c r="F17" s="27"/>
      <c r="G17" s="27"/>
      <c r="H17" s="27"/>
      <c r="I17" s="27"/>
      <c r="L17" s="159"/>
      <c r="M17" s="159"/>
      <c r="N17" s="241"/>
      <c r="O17" s="241"/>
      <c r="P17" s="241"/>
      <c r="Q17" s="241"/>
      <c r="R17" s="241"/>
      <c r="S17" s="241"/>
      <c r="T17" s="241"/>
      <c r="U17" s="241"/>
      <c r="V17" s="241"/>
    </row>
    <row r="18" spans="2:22">
      <c r="B18" s="240">
        <v>8</v>
      </c>
      <c r="C18" s="472"/>
      <c r="D18" s="27"/>
      <c r="E18" s="27"/>
      <c r="F18" s="27"/>
      <c r="G18" s="27"/>
      <c r="H18" s="27"/>
      <c r="I18" s="27"/>
      <c r="L18" s="159"/>
      <c r="M18" s="159"/>
      <c r="N18" s="241"/>
      <c r="O18" s="241"/>
      <c r="P18" s="241"/>
      <c r="Q18" s="241"/>
      <c r="R18" s="241"/>
      <c r="S18" s="241"/>
      <c r="T18" s="241"/>
      <c r="U18" s="241"/>
      <c r="V18" s="241"/>
    </row>
    <row r="19" spans="2:22">
      <c r="B19" s="240">
        <v>9</v>
      </c>
      <c r="C19" s="472"/>
      <c r="D19" s="27"/>
      <c r="E19" s="27"/>
      <c r="F19" s="27"/>
      <c r="G19" s="27"/>
      <c r="H19" s="27"/>
      <c r="I19" s="27"/>
      <c r="L19" s="159"/>
      <c r="M19" s="159"/>
      <c r="N19" s="241"/>
      <c r="O19" s="241"/>
      <c r="P19" s="241"/>
      <c r="Q19" s="241"/>
      <c r="R19" s="241"/>
      <c r="S19" s="241"/>
      <c r="T19" s="241"/>
      <c r="U19" s="241"/>
      <c r="V19" s="241"/>
    </row>
    <row r="20" spans="2:22">
      <c r="B20" s="240">
        <v>10</v>
      </c>
      <c r="C20" s="472"/>
      <c r="D20" s="27"/>
      <c r="E20" s="27"/>
      <c r="F20" s="27"/>
      <c r="G20" s="27"/>
      <c r="H20" s="27"/>
      <c r="I20" s="27"/>
      <c r="L20" s="159"/>
      <c r="M20" s="159"/>
      <c r="N20" s="241"/>
      <c r="O20" s="241"/>
      <c r="P20" s="241"/>
      <c r="Q20" s="241"/>
      <c r="R20" s="241"/>
      <c r="S20" s="241"/>
      <c r="T20" s="241"/>
      <c r="U20" s="241"/>
      <c r="V20" s="241"/>
    </row>
    <row r="21" spans="2:22">
      <c r="B21" s="240">
        <v>11</v>
      </c>
      <c r="C21" s="472"/>
      <c r="D21" s="27"/>
      <c r="E21" s="27"/>
      <c r="F21" s="27"/>
      <c r="G21" s="27"/>
      <c r="H21" s="27"/>
      <c r="I21" s="27"/>
      <c r="L21" s="159"/>
      <c r="M21" s="159"/>
      <c r="N21" s="241"/>
      <c r="O21" s="241"/>
      <c r="P21" s="241"/>
      <c r="Q21" s="241"/>
      <c r="R21" s="241"/>
      <c r="S21" s="241"/>
      <c r="T21" s="241"/>
      <c r="U21" s="241"/>
      <c r="V21" s="241"/>
    </row>
    <row r="22" spans="2:22">
      <c r="B22" s="240">
        <v>12</v>
      </c>
      <c r="C22" s="472"/>
      <c r="D22" s="27"/>
      <c r="E22" s="27"/>
      <c r="F22" s="27"/>
      <c r="G22" s="27"/>
      <c r="H22" s="27"/>
      <c r="I22" s="27"/>
      <c r="L22" s="159"/>
      <c r="M22" s="159"/>
      <c r="N22" s="241"/>
      <c r="O22" s="241"/>
      <c r="P22" s="241"/>
      <c r="Q22" s="241"/>
      <c r="R22" s="241"/>
      <c r="S22" s="241"/>
      <c r="T22" s="241"/>
      <c r="U22" s="241"/>
      <c r="V22" s="241"/>
    </row>
    <row r="23" spans="2:22">
      <c r="B23" s="240">
        <v>13</v>
      </c>
      <c r="C23" s="472"/>
      <c r="D23" s="27"/>
      <c r="E23" s="27"/>
      <c r="F23" s="27"/>
      <c r="G23" s="27"/>
      <c r="H23" s="27"/>
      <c r="I23" s="27"/>
      <c r="L23" s="159"/>
      <c r="M23" s="159"/>
      <c r="N23" s="241"/>
      <c r="O23" s="241"/>
      <c r="P23" s="241"/>
      <c r="Q23" s="241"/>
      <c r="R23" s="241"/>
      <c r="S23" s="241"/>
      <c r="T23" s="241"/>
      <c r="U23" s="241"/>
      <c r="V23" s="241"/>
    </row>
    <row r="24" spans="2:22">
      <c r="B24" s="240">
        <v>14</v>
      </c>
      <c r="C24" s="472"/>
      <c r="D24" s="27"/>
      <c r="E24" s="27"/>
      <c r="F24" s="27"/>
      <c r="G24" s="27"/>
      <c r="H24" s="27"/>
      <c r="I24" s="27"/>
      <c r="L24" s="159"/>
      <c r="M24" s="159"/>
      <c r="N24" s="241"/>
      <c r="O24" s="241"/>
      <c r="P24" s="241"/>
      <c r="Q24" s="241"/>
      <c r="R24" s="241"/>
      <c r="S24" s="241"/>
      <c r="T24" s="241"/>
      <c r="U24" s="241"/>
      <c r="V24" s="241"/>
    </row>
    <row r="25" spans="2:22">
      <c r="B25" s="240">
        <v>15</v>
      </c>
      <c r="C25" s="472"/>
      <c r="D25" s="27"/>
      <c r="E25" s="27"/>
      <c r="F25" s="27"/>
      <c r="G25" s="27"/>
      <c r="H25" s="27"/>
      <c r="I25" s="27"/>
      <c r="L25" s="159"/>
      <c r="M25" s="159"/>
      <c r="N25" s="241"/>
      <c r="O25" s="241"/>
      <c r="P25" s="241"/>
      <c r="Q25" s="241"/>
      <c r="R25" s="241"/>
      <c r="S25" s="241"/>
      <c r="T25" s="241"/>
      <c r="U25" s="241"/>
      <c r="V25" s="241"/>
    </row>
    <row r="26" spans="2:22">
      <c r="B26" s="240">
        <v>16</v>
      </c>
      <c r="C26" s="472"/>
      <c r="D26" s="27"/>
      <c r="E26" s="27"/>
      <c r="F26" s="27"/>
      <c r="G26" s="27"/>
      <c r="H26" s="27"/>
      <c r="I26" s="27"/>
      <c r="L26" s="159"/>
      <c r="M26" s="159"/>
      <c r="N26" s="241"/>
      <c r="O26" s="241"/>
      <c r="P26" s="241"/>
      <c r="Q26" s="241"/>
      <c r="R26" s="241"/>
      <c r="S26" s="241"/>
      <c r="T26" s="241"/>
      <c r="U26" s="241"/>
      <c r="V26" s="241"/>
    </row>
    <row r="27" spans="2:22">
      <c r="B27" s="240">
        <v>17</v>
      </c>
      <c r="C27" s="472"/>
      <c r="D27" s="27"/>
      <c r="E27" s="27"/>
      <c r="F27" s="27"/>
      <c r="G27" s="27"/>
      <c r="H27" s="27"/>
      <c r="I27" s="27"/>
      <c r="L27" s="159"/>
      <c r="M27" s="159"/>
      <c r="N27" s="241"/>
      <c r="O27" s="241"/>
      <c r="P27" s="241"/>
      <c r="Q27" s="241"/>
      <c r="R27" s="241"/>
      <c r="S27" s="241"/>
      <c r="T27" s="241"/>
      <c r="U27" s="241"/>
      <c r="V27" s="241"/>
    </row>
    <row r="28" spans="2:22">
      <c r="B28" s="240">
        <v>18</v>
      </c>
      <c r="C28" s="472"/>
      <c r="D28" s="27"/>
      <c r="E28" s="27"/>
      <c r="F28" s="27"/>
      <c r="G28" s="27"/>
      <c r="H28" s="27"/>
      <c r="I28" s="27"/>
      <c r="L28" s="159"/>
      <c r="M28" s="159"/>
      <c r="N28" s="241"/>
      <c r="O28" s="241"/>
      <c r="P28" s="241"/>
      <c r="Q28" s="241"/>
      <c r="R28" s="241"/>
      <c r="S28" s="241"/>
      <c r="T28" s="241"/>
      <c r="U28" s="241"/>
      <c r="V28" s="241"/>
    </row>
    <row r="29" spans="2:22">
      <c r="B29" s="240">
        <v>19</v>
      </c>
      <c r="C29" s="472"/>
      <c r="D29" s="27"/>
      <c r="E29" s="27"/>
      <c r="F29" s="27"/>
      <c r="G29" s="27"/>
      <c r="H29" s="27"/>
      <c r="I29" s="27"/>
      <c r="J29" s="163"/>
      <c r="K29" s="163"/>
      <c r="L29" s="163"/>
      <c r="M29" s="163"/>
      <c r="N29" s="163"/>
      <c r="O29" s="163"/>
    </row>
    <row r="30" spans="2:22">
      <c r="B30" s="240">
        <v>20</v>
      </c>
      <c r="C30" s="472"/>
      <c r="D30" s="27"/>
      <c r="E30" s="27"/>
      <c r="F30" s="27"/>
      <c r="G30" s="27"/>
      <c r="H30" s="27"/>
      <c r="I30" s="27"/>
      <c r="J30" s="163"/>
      <c r="K30" s="163"/>
      <c r="L30" s="163"/>
      <c r="M30" s="163"/>
      <c r="N30" s="163"/>
      <c r="O30" s="163"/>
    </row>
    <row r="31" spans="2:22">
      <c r="B31" s="240">
        <v>21</v>
      </c>
      <c r="C31" s="472"/>
      <c r="D31" s="27"/>
      <c r="E31" s="27"/>
      <c r="F31" s="27"/>
      <c r="G31" s="27"/>
      <c r="H31" s="27"/>
      <c r="I31" s="27"/>
      <c r="J31" s="163"/>
      <c r="K31" s="163"/>
      <c r="L31" s="163"/>
      <c r="M31" s="163"/>
      <c r="N31" s="163"/>
      <c r="O31" s="163"/>
    </row>
    <row r="32" spans="2:22">
      <c r="B32" s="240">
        <v>22</v>
      </c>
      <c r="C32" s="472"/>
      <c r="D32" s="27"/>
      <c r="E32" s="27"/>
      <c r="F32" s="27"/>
      <c r="G32" s="27"/>
      <c r="H32" s="27"/>
      <c r="I32" s="27"/>
      <c r="J32" s="163"/>
      <c r="K32" s="163"/>
      <c r="L32" s="163"/>
      <c r="M32" s="163"/>
      <c r="N32" s="163"/>
      <c r="O32" s="163"/>
    </row>
    <row r="33" spans="2:15">
      <c r="B33" s="240">
        <v>23</v>
      </c>
      <c r="C33" s="472"/>
      <c r="D33" s="27"/>
      <c r="E33" s="27"/>
      <c r="F33" s="27"/>
      <c r="G33" s="27"/>
      <c r="H33" s="27"/>
      <c r="I33" s="27"/>
      <c r="J33" s="163"/>
      <c r="K33" s="163"/>
      <c r="L33" s="163"/>
      <c r="M33" s="163"/>
      <c r="N33" s="163"/>
      <c r="O33" s="163"/>
    </row>
    <row r="34" spans="2:15">
      <c r="B34" s="240">
        <v>24</v>
      </c>
      <c r="C34" s="472"/>
      <c r="D34" s="27"/>
      <c r="E34" s="27"/>
      <c r="F34" s="27"/>
      <c r="G34" s="27"/>
      <c r="H34" s="27"/>
      <c r="I34" s="27"/>
      <c r="J34" s="163"/>
      <c r="K34" s="163"/>
      <c r="L34" s="163"/>
      <c r="M34" s="163"/>
      <c r="N34" s="163"/>
      <c r="O34" s="163"/>
    </row>
    <row r="35" spans="2:15">
      <c r="B35" s="240">
        <v>25</v>
      </c>
      <c r="C35" s="472"/>
      <c r="D35" s="27"/>
      <c r="E35" s="27"/>
      <c r="F35" s="27"/>
      <c r="G35" s="27"/>
      <c r="H35" s="27"/>
      <c r="I35" s="27"/>
      <c r="J35" s="163"/>
      <c r="K35" s="163"/>
      <c r="L35" s="163"/>
      <c r="M35" s="163"/>
      <c r="N35" s="163"/>
      <c r="O35" s="163"/>
    </row>
    <row r="36" spans="2:15">
      <c r="B36" s="240">
        <v>26</v>
      </c>
      <c r="C36" s="472"/>
      <c r="D36" s="27"/>
      <c r="E36" s="27"/>
      <c r="F36" s="27"/>
      <c r="G36" s="27"/>
      <c r="H36" s="27"/>
      <c r="I36" s="27"/>
      <c r="J36" s="163"/>
      <c r="K36" s="163"/>
      <c r="L36" s="163"/>
      <c r="M36" s="163"/>
      <c r="N36" s="163"/>
      <c r="O36" s="163"/>
    </row>
    <row r="37" spans="2:15">
      <c r="B37" s="240">
        <v>27</v>
      </c>
      <c r="C37" s="472"/>
      <c r="D37" s="27"/>
      <c r="E37" s="27"/>
      <c r="F37" s="27"/>
      <c r="G37" s="27"/>
      <c r="H37" s="27"/>
      <c r="I37" s="27"/>
      <c r="J37" s="163"/>
      <c r="K37" s="163"/>
      <c r="L37" s="163"/>
      <c r="M37" s="163"/>
      <c r="N37" s="163"/>
      <c r="O37" s="163"/>
    </row>
    <row r="38" spans="2:15">
      <c r="B38" s="240">
        <v>28</v>
      </c>
      <c r="C38" s="472"/>
      <c r="D38" s="27"/>
      <c r="E38" s="27"/>
      <c r="F38" s="27"/>
      <c r="G38" s="27"/>
      <c r="H38" s="27"/>
      <c r="I38" s="27"/>
      <c r="J38" s="163"/>
      <c r="K38" s="163"/>
      <c r="L38" s="163"/>
      <c r="M38" s="163"/>
      <c r="N38" s="163"/>
      <c r="O38" s="163"/>
    </row>
    <row r="39" spans="2:15">
      <c r="B39" s="240">
        <v>29</v>
      </c>
      <c r="C39" s="472"/>
      <c r="D39" s="27"/>
      <c r="E39" s="27"/>
      <c r="F39" s="27"/>
      <c r="G39" s="27"/>
      <c r="H39" s="27"/>
      <c r="I39" s="27"/>
      <c r="J39" s="163"/>
      <c r="K39" s="163"/>
      <c r="L39" s="163"/>
      <c r="M39" s="163"/>
      <c r="N39" s="163"/>
      <c r="O39" s="163"/>
    </row>
    <row r="40" spans="2:15">
      <c r="B40" s="240">
        <v>30</v>
      </c>
      <c r="C40" s="472"/>
      <c r="D40" s="27"/>
      <c r="E40" s="27"/>
      <c r="F40" s="27"/>
      <c r="G40" s="27"/>
      <c r="H40" s="27"/>
      <c r="I40" s="27"/>
      <c r="J40" s="163"/>
      <c r="K40" s="163"/>
      <c r="L40" s="163"/>
      <c r="M40" s="163"/>
      <c r="N40" s="163"/>
      <c r="O40" s="163"/>
    </row>
    <row r="41" spans="2:15">
      <c r="B41" s="240">
        <v>31</v>
      </c>
      <c r="C41" s="472"/>
      <c r="D41" s="27"/>
      <c r="E41" s="27"/>
      <c r="F41" s="27"/>
      <c r="G41" s="27"/>
      <c r="H41" s="27"/>
      <c r="I41" s="27"/>
      <c r="J41" s="163"/>
      <c r="K41" s="163"/>
      <c r="L41" s="163"/>
      <c r="M41" s="163"/>
      <c r="N41" s="163"/>
      <c r="O41" s="163"/>
    </row>
    <row r="42" spans="2:15">
      <c r="B42" s="240">
        <v>32</v>
      </c>
      <c r="C42" s="472"/>
      <c r="D42" s="27"/>
      <c r="E42" s="27"/>
      <c r="F42" s="27"/>
      <c r="G42" s="27"/>
      <c r="H42" s="27"/>
      <c r="I42" s="27"/>
      <c r="J42" s="163"/>
      <c r="K42" s="163"/>
      <c r="L42" s="163"/>
      <c r="M42" s="163"/>
      <c r="N42" s="163"/>
      <c r="O42" s="163"/>
    </row>
    <row r="43" spans="2:15">
      <c r="B43" s="240">
        <v>33</v>
      </c>
      <c r="C43" s="472"/>
      <c r="D43" s="27"/>
      <c r="E43" s="27"/>
      <c r="F43" s="27"/>
      <c r="G43" s="27"/>
      <c r="H43" s="27"/>
      <c r="I43" s="27"/>
      <c r="J43" s="163"/>
      <c r="K43" s="163"/>
      <c r="L43" s="163"/>
      <c r="M43" s="163"/>
      <c r="N43" s="163"/>
      <c r="O43" s="163"/>
    </row>
    <row r="44" spans="2:15">
      <c r="B44" s="240">
        <v>34</v>
      </c>
      <c r="C44" s="472"/>
      <c r="D44" s="27"/>
      <c r="E44" s="27"/>
      <c r="F44" s="27"/>
      <c r="G44" s="27"/>
      <c r="H44" s="27"/>
      <c r="I44" s="27"/>
      <c r="J44" s="163"/>
      <c r="K44" s="163"/>
      <c r="L44" s="163"/>
      <c r="M44" s="163"/>
      <c r="N44" s="163"/>
      <c r="O44" s="163"/>
    </row>
    <row r="45" spans="2:15">
      <c r="B45" s="240">
        <v>35</v>
      </c>
      <c r="C45" s="472"/>
      <c r="D45" s="27"/>
      <c r="E45" s="27"/>
      <c r="F45" s="27"/>
      <c r="G45" s="27"/>
      <c r="H45" s="27"/>
      <c r="I45" s="27"/>
      <c r="J45" s="163"/>
      <c r="K45" s="163"/>
      <c r="L45" s="163"/>
      <c r="M45" s="163"/>
      <c r="N45" s="163"/>
      <c r="O45" s="163"/>
    </row>
    <row r="46" spans="2:15">
      <c r="B46" s="240">
        <v>36</v>
      </c>
      <c r="C46" s="472"/>
      <c r="D46" s="27"/>
      <c r="E46" s="27"/>
      <c r="F46" s="27"/>
      <c r="G46" s="27"/>
      <c r="H46" s="27"/>
      <c r="I46" s="27"/>
      <c r="J46" s="163"/>
      <c r="K46" s="163"/>
      <c r="L46" s="163"/>
      <c r="M46" s="163"/>
      <c r="N46" s="163"/>
      <c r="O46" s="163"/>
    </row>
    <row r="47" spans="2:15">
      <c r="B47" s="240">
        <v>37</v>
      </c>
      <c r="C47" s="472"/>
      <c r="D47" s="27"/>
      <c r="E47" s="27"/>
      <c r="F47" s="27"/>
      <c r="G47" s="27"/>
      <c r="H47" s="27"/>
      <c r="I47" s="27"/>
      <c r="J47" s="163"/>
      <c r="K47" s="163"/>
      <c r="L47" s="163"/>
      <c r="M47" s="163"/>
      <c r="N47" s="163"/>
      <c r="O47" s="163"/>
    </row>
    <row r="48" spans="2:15">
      <c r="B48" s="240">
        <v>38</v>
      </c>
      <c r="C48" s="472"/>
      <c r="D48" s="27"/>
      <c r="E48" s="27"/>
      <c r="F48" s="27"/>
      <c r="G48" s="27"/>
      <c r="H48" s="27"/>
      <c r="I48" s="27"/>
      <c r="J48" s="163"/>
      <c r="K48" s="163"/>
      <c r="L48" s="163"/>
      <c r="M48" s="163"/>
      <c r="N48" s="163"/>
      <c r="O48" s="163"/>
    </row>
    <row r="49" spans="2:15">
      <c r="B49" s="240">
        <v>39</v>
      </c>
      <c r="C49" s="472"/>
      <c r="D49" s="27"/>
      <c r="E49" s="27"/>
      <c r="F49" s="27"/>
      <c r="G49" s="27"/>
      <c r="H49" s="27"/>
      <c r="I49" s="27"/>
      <c r="J49" s="163"/>
      <c r="K49" s="163"/>
      <c r="L49" s="163"/>
      <c r="M49" s="163"/>
      <c r="N49" s="163"/>
      <c r="O49" s="163"/>
    </row>
    <row r="50" spans="2:15">
      <c r="B50" s="240">
        <v>40</v>
      </c>
      <c r="C50" s="472"/>
      <c r="D50" s="27"/>
      <c r="E50" s="27"/>
      <c r="F50" s="27"/>
      <c r="G50" s="27"/>
      <c r="H50" s="27"/>
      <c r="I50" s="27"/>
      <c r="J50" s="163"/>
      <c r="K50" s="163"/>
      <c r="L50" s="163"/>
      <c r="M50" s="163"/>
      <c r="N50" s="163"/>
      <c r="O50" s="163"/>
    </row>
    <row r="51" spans="2:15">
      <c r="H51" s="163"/>
      <c r="I51" s="163"/>
      <c r="J51" s="163"/>
      <c r="K51" s="163"/>
      <c r="L51" s="163"/>
      <c r="M51" s="163"/>
      <c r="N51" s="163"/>
      <c r="O51" s="163"/>
    </row>
  </sheetData>
  <sheetProtection password="C14C" sheet="1" objects="1" scenarios="1" formatRows="0"/>
  <mergeCells count="5">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N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167" customWidth="1"/>
    <col min="2" max="2" width="49.7109375" style="167" customWidth="1"/>
    <col min="3" max="3" width="19" style="167" customWidth="1"/>
    <col min="4" max="4" width="18" style="167" customWidth="1"/>
    <col min="5" max="5" width="17.42578125" style="167" customWidth="1"/>
    <col min="6" max="6" width="17.85546875" style="167" customWidth="1"/>
    <col min="7" max="7" width="68" style="167" customWidth="1"/>
    <col min="8" max="16384" width="9.140625" style="167"/>
  </cols>
  <sheetData>
    <row r="1" spans="1:14">
      <c r="B1" s="8" t="s">
        <v>469</v>
      </c>
    </row>
    <row r="2" spans="1:14" s="238" customFormat="1" ht="18.75" customHeight="1">
      <c r="B2" s="643" t="s">
        <v>211</v>
      </c>
      <c r="C2" s="643"/>
      <c r="D2" s="643"/>
      <c r="E2" s="643"/>
      <c r="F2" s="643"/>
      <c r="G2" s="643"/>
      <c r="J2" s="167"/>
    </row>
    <row r="3" spans="1:14" s="238" customFormat="1" ht="6.75" customHeight="1">
      <c r="B3" s="239"/>
      <c r="C3" s="190"/>
      <c r="D3" s="189"/>
      <c r="E3" s="189"/>
      <c r="F3" s="189"/>
      <c r="G3" s="189"/>
      <c r="H3" s="260"/>
    </row>
    <row r="4" spans="1:14" ht="47.25" customHeight="1">
      <c r="A4" s="182"/>
      <c r="B4" s="259" t="s">
        <v>189</v>
      </c>
      <c r="C4" s="480" t="s">
        <v>177</v>
      </c>
      <c r="D4" s="479" t="s">
        <v>210</v>
      </c>
      <c r="E4" s="479" t="s">
        <v>209</v>
      </c>
      <c r="F4" s="257" t="s">
        <v>204</v>
      </c>
      <c r="G4" s="188" t="s">
        <v>142</v>
      </c>
      <c r="J4" s="256"/>
      <c r="N4" s="233"/>
    </row>
    <row r="5" spans="1:14" s="196" customFormat="1" ht="14.25" customHeight="1">
      <c r="A5" s="252"/>
      <c r="B5" s="655" t="s">
        <v>208</v>
      </c>
      <c r="C5" s="470" t="s">
        <v>188</v>
      </c>
      <c r="D5" s="478" t="s">
        <v>188</v>
      </c>
      <c r="E5" s="478" t="s">
        <v>188</v>
      </c>
      <c r="F5" s="478" t="s">
        <v>188</v>
      </c>
      <c r="G5" s="234"/>
      <c r="J5" s="477"/>
      <c r="N5" s="251"/>
    </row>
    <row r="6" spans="1:14" ht="14.25" customHeight="1">
      <c r="A6" s="182"/>
      <c r="B6" s="655"/>
      <c r="C6" s="476" t="str">
        <f>+'D COMP Budget'!C6</f>
        <v>Date :</v>
      </c>
      <c r="D6" s="469" t="s">
        <v>141</v>
      </c>
      <c r="E6" s="469" t="s">
        <v>141</v>
      </c>
      <c r="F6" s="469" t="s">
        <v>141</v>
      </c>
      <c r="G6" s="234"/>
      <c r="N6" s="233"/>
    </row>
    <row r="7" spans="1:14" ht="15" customHeight="1">
      <c r="A7" s="182"/>
      <c r="B7" s="655"/>
      <c r="C7" s="255" t="s">
        <v>187</v>
      </c>
      <c r="D7" s="103" t="s">
        <v>187</v>
      </c>
      <c r="E7" s="103" t="s">
        <v>187</v>
      </c>
      <c r="F7" s="103" t="s">
        <v>187</v>
      </c>
      <c r="G7" s="234"/>
      <c r="N7" s="233"/>
    </row>
    <row r="8" spans="1:14" ht="15">
      <c r="A8" s="186"/>
      <c r="B8" s="655"/>
      <c r="C8" s="475" t="str">
        <f>+'D COMP Budget'!C8</f>
        <v>Date :</v>
      </c>
      <c r="D8" s="468" t="s">
        <v>141</v>
      </c>
      <c r="E8" s="468" t="s">
        <v>141</v>
      </c>
      <c r="F8" s="468" t="s">
        <v>141</v>
      </c>
      <c r="G8" s="187"/>
    </row>
    <row r="9" spans="1:14" ht="6.75" customHeight="1">
      <c r="A9" s="186"/>
      <c r="B9" s="186"/>
      <c r="C9" s="185"/>
      <c r="D9" s="185"/>
      <c r="E9" s="185"/>
      <c r="F9" s="185"/>
      <c r="N9" s="233"/>
    </row>
    <row r="10" spans="1:14" ht="15">
      <c r="B10" s="644" t="s">
        <v>140</v>
      </c>
      <c r="C10" s="644"/>
      <c r="D10" s="644"/>
      <c r="E10" s="644"/>
      <c r="F10" s="644"/>
      <c r="G10" s="644"/>
    </row>
    <row r="11" spans="1:14" ht="42.75" customHeight="1">
      <c r="B11" s="462" t="str">
        <f>IF(ISBLANK('D COMP Budget'!B11),"",'D COMP Budget'!B11)</f>
        <v>Expert-conseil, responsable des ateliers, technicien, mentor, personnel chargé de la documentation et responsable de l’événement, par exemple</v>
      </c>
      <c r="C11" s="213"/>
      <c r="D11" s="213"/>
      <c r="E11" s="213"/>
      <c r="F11" s="213"/>
      <c r="G11" s="212"/>
    </row>
    <row r="12" spans="1:14">
      <c r="B12" s="232" t="str">
        <f>IF(ISBLANK('D COMP Budget'!B12),"",'D COMP Budget'!B12)</f>
        <v>Redevances et droits d’auteur</v>
      </c>
      <c r="C12" s="248"/>
      <c r="D12" s="451"/>
      <c r="E12" s="451"/>
      <c r="F12" s="451"/>
      <c r="G12" s="210"/>
    </row>
    <row r="13" spans="1:14">
      <c r="B13" s="247" t="str">
        <f>IF(ISBLANK('D COMP Budget'!B13),"",'D COMP Budget'!B13)</f>
        <v/>
      </c>
      <c r="C13" s="248"/>
      <c r="D13" s="451"/>
      <c r="E13" s="451"/>
      <c r="F13" s="451"/>
      <c r="G13" s="210"/>
    </row>
    <row r="14" spans="1:14">
      <c r="B14" s="247" t="str">
        <f>IF(ISBLANK('D COMP Budget'!B14),"",'D COMP Budget'!B14)</f>
        <v/>
      </c>
      <c r="C14" s="248"/>
      <c r="D14" s="451"/>
      <c r="E14" s="451"/>
      <c r="F14" s="451"/>
      <c r="G14" s="210"/>
    </row>
    <row r="15" spans="1:14">
      <c r="B15" s="247" t="str">
        <f>IF(ISBLANK('D COMP Budget'!B15),"",'D COMP Budget'!B15)</f>
        <v/>
      </c>
      <c r="C15" s="248"/>
      <c r="D15" s="451"/>
      <c r="E15" s="451"/>
      <c r="F15" s="451"/>
      <c r="G15" s="210"/>
    </row>
    <row r="16" spans="1:14">
      <c r="B16" s="247" t="str">
        <f>IF(ISBLANK('D COMP Budget'!B16),"",'D COMP Budget'!B16)</f>
        <v/>
      </c>
      <c r="C16" s="248"/>
      <c r="D16" s="451"/>
      <c r="E16" s="451"/>
      <c r="F16" s="451"/>
      <c r="G16" s="210"/>
    </row>
    <row r="17" spans="2:14">
      <c r="B17" s="247" t="str">
        <f>IF(ISBLANK('D COMP Budget'!B17),"",'D COMP Budget'!B17)</f>
        <v/>
      </c>
      <c r="C17" s="248"/>
      <c r="D17" s="451"/>
      <c r="E17" s="451"/>
      <c r="F17" s="451"/>
      <c r="G17" s="210"/>
    </row>
    <row r="18" spans="2:14">
      <c r="B18" s="247" t="str">
        <f>IF(ISBLANK('D COMP Budget'!B18),"",'D COMP Budget'!B18)</f>
        <v/>
      </c>
      <c r="C18" s="248"/>
      <c r="D18" s="451"/>
      <c r="E18" s="451"/>
      <c r="F18" s="451"/>
      <c r="G18" s="210"/>
    </row>
    <row r="19" spans="2:14">
      <c r="B19" s="247" t="str">
        <f>IF(ISBLANK('D COMP Budget'!B19),"",'D COMP Budget'!B19)</f>
        <v/>
      </c>
      <c r="C19" s="248"/>
      <c r="D19" s="451"/>
      <c r="E19" s="451"/>
      <c r="F19" s="451"/>
      <c r="G19" s="210"/>
    </row>
    <row r="20" spans="2:14">
      <c r="B20" s="247" t="str">
        <f>IF(ISBLANK('D COMP Budget'!B20),"",'D COMP Budget'!B20)</f>
        <v/>
      </c>
      <c r="C20" s="248"/>
      <c r="D20" s="451"/>
      <c r="E20" s="451"/>
      <c r="F20" s="451"/>
      <c r="G20" s="210"/>
    </row>
    <row r="21" spans="2:14">
      <c r="B21" s="247" t="str">
        <f>IF(ISBLANK('D COMP Budget'!B21),"",'D COMP Budget'!B21)</f>
        <v/>
      </c>
      <c r="C21" s="248"/>
      <c r="D21" s="451"/>
      <c r="E21" s="451"/>
      <c r="F21" s="451"/>
      <c r="G21" s="210"/>
    </row>
    <row r="22" spans="2:14">
      <c r="B22" s="247" t="str">
        <f>IF(ISBLANK('D COMP Budget'!B22),"",'D COMP Budget'!B22)</f>
        <v/>
      </c>
      <c r="C22" s="248"/>
      <c r="D22" s="451"/>
      <c r="E22" s="451"/>
      <c r="F22" s="451"/>
      <c r="G22" s="210"/>
    </row>
    <row r="23" spans="2:14" ht="15">
      <c r="B23" s="172" t="str">
        <f>IF(ISBLANK('D COMP Budget'!B23),"",'D COMP Budget'!B23)</f>
        <v xml:space="preserve">Sous-total - Honoraires professionnels </v>
      </c>
      <c r="C23" s="450">
        <f>'D COMP Budget'!C23</f>
        <v>0</v>
      </c>
      <c r="D23" s="449">
        <f>SUM(D12:D22)</f>
        <v>0</v>
      </c>
      <c r="E23" s="449">
        <f>SUM(E12:E22)</f>
        <v>0</v>
      </c>
      <c r="F23" s="449">
        <f>SUM(F12:F22)</f>
        <v>0</v>
      </c>
      <c r="G23" s="198"/>
    </row>
    <row r="24" spans="2:14" ht="6.75" customHeight="1">
      <c r="C24" s="199"/>
      <c r="D24" s="199"/>
      <c r="E24" s="199"/>
      <c r="F24" s="199"/>
      <c r="N24" s="230"/>
    </row>
    <row r="25" spans="2:14" ht="15">
      <c r="B25" s="640" t="s">
        <v>186</v>
      </c>
      <c r="C25" s="641"/>
      <c r="D25" s="641"/>
      <c r="E25" s="641"/>
      <c r="F25" s="641"/>
      <c r="G25" s="642"/>
      <c r="N25" s="230"/>
    </row>
    <row r="26" spans="2:14" ht="73.5" customHeight="1">
      <c r="B26" s="462" t="str">
        <f>IF(ISBLANK('D COMP Budget'!B26),"",'D COMP Budget'!B26)</f>
        <v>Par ex., frais de déplacement; transport et expédition des marchandises ou bagages additionnels; emballage et empaquetage; Indemnité journalière et hébergement, maximum de 150 $ par jour.</v>
      </c>
      <c r="C26" s="213"/>
      <c r="D26" s="213"/>
      <c r="E26" s="213"/>
      <c r="F26" s="213"/>
      <c r="G26" s="212"/>
      <c r="N26" s="230"/>
    </row>
    <row r="27" spans="2:14">
      <c r="B27" s="247" t="str">
        <f>IF(ISBLANK('D COMP Budget'!B27),"",'D COMP Budget'!B27)</f>
        <v/>
      </c>
      <c r="C27" s="248"/>
      <c r="D27" s="451"/>
      <c r="E27" s="451"/>
      <c r="F27" s="451"/>
      <c r="G27" s="210"/>
      <c r="N27" s="230"/>
    </row>
    <row r="28" spans="2:14">
      <c r="B28" s="247" t="str">
        <f>IF(ISBLANK('D COMP Budget'!B28),"",'D COMP Budget'!B28)</f>
        <v/>
      </c>
      <c r="C28" s="248"/>
      <c r="D28" s="451"/>
      <c r="E28" s="451"/>
      <c r="F28" s="451"/>
      <c r="G28" s="210"/>
      <c r="N28" s="230"/>
    </row>
    <row r="29" spans="2:14">
      <c r="B29" s="247" t="str">
        <f>IF(ISBLANK('D COMP Budget'!B29),"",'D COMP Budget'!B29)</f>
        <v/>
      </c>
      <c r="C29" s="248"/>
      <c r="D29" s="451"/>
      <c r="E29" s="451"/>
      <c r="F29" s="451"/>
      <c r="G29" s="210"/>
      <c r="N29" s="230"/>
    </row>
    <row r="30" spans="2:14">
      <c r="B30" s="247" t="str">
        <f>IF(ISBLANK('D COMP Budget'!B30),"",'D COMP Budget'!B30)</f>
        <v/>
      </c>
      <c r="C30" s="248"/>
      <c r="D30" s="451"/>
      <c r="E30" s="451"/>
      <c r="F30" s="451"/>
      <c r="G30" s="210"/>
      <c r="N30" s="230"/>
    </row>
    <row r="31" spans="2:14">
      <c r="B31" s="247" t="str">
        <f>IF(ISBLANK('D COMP Budget'!B31),"",'D COMP Budget'!B31)</f>
        <v/>
      </c>
      <c r="C31" s="248"/>
      <c r="D31" s="451"/>
      <c r="E31" s="451"/>
      <c r="F31" s="451"/>
      <c r="G31" s="210"/>
      <c r="N31" s="230"/>
    </row>
    <row r="32" spans="2:14">
      <c r="B32" s="247" t="str">
        <f>IF(ISBLANK('D COMP Budget'!B32),"",'D COMP Budget'!B32)</f>
        <v/>
      </c>
      <c r="C32" s="248"/>
      <c r="D32" s="451"/>
      <c r="E32" s="451"/>
      <c r="F32" s="451"/>
      <c r="G32" s="210"/>
      <c r="N32" s="230"/>
    </row>
    <row r="33" spans="2:14">
      <c r="B33" s="247" t="str">
        <f>IF(ISBLANK('D COMP Budget'!B33),"",'D COMP Budget'!B33)</f>
        <v/>
      </c>
      <c r="C33" s="248"/>
      <c r="D33" s="451"/>
      <c r="E33" s="451"/>
      <c r="F33" s="451"/>
      <c r="G33" s="210"/>
      <c r="N33" s="230"/>
    </row>
    <row r="34" spans="2:14">
      <c r="B34" s="247" t="str">
        <f>IF(ISBLANK('D COMP Budget'!B34),"",'D COMP Budget'!B34)</f>
        <v/>
      </c>
      <c r="C34" s="248"/>
      <c r="D34" s="451"/>
      <c r="E34" s="451"/>
      <c r="F34" s="451"/>
      <c r="G34" s="210"/>
      <c r="N34" s="230"/>
    </row>
    <row r="35" spans="2:14">
      <c r="B35" s="247" t="str">
        <f>IF(ISBLANK('D COMP Budget'!B35),"",'D COMP Budget'!B35)</f>
        <v/>
      </c>
      <c r="C35" s="248"/>
      <c r="D35" s="451"/>
      <c r="E35" s="451"/>
      <c r="F35" s="451"/>
      <c r="G35" s="210"/>
      <c r="N35" s="230"/>
    </row>
    <row r="36" spans="2:14">
      <c r="B36" s="247" t="str">
        <f>IF(ISBLANK('D COMP Budget'!B36),"",'D COMP Budget'!B36)</f>
        <v/>
      </c>
      <c r="C36" s="248"/>
      <c r="D36" s="451"/>
      <c r="E36" s="451"/>
      <c r="F36" s="451"/>
      <c r="G36" s="210"/>
      <c r="N36" s="230"/>
    </row>
    <row r="37" spans="2:14">
      <c r="B37" s="247" t="str">
        <f>IF(ISBLANK('D COMP Budget'!B37),"",'D COMP Budget'!B37)</f>
        <v/>
      </c>
      <c r="C37" s="248"/>
      <c r="D37" s="451"/>
      <c r="E37" s="451"/>
      <c r="F37" s="451"/>
      <c r="G37" s="210"/>
      <c r="N37" s="230"/>
    </row>
    <row r="38" spans="2:14" ht="30.75" customHeight="1">
      <c r="B38" s="172" t="str">
        <f>IF(ISBLANK('D COMP Budget'!B38),"",'D COMP Budget'!B38)</f>
        <v xml:space="preserve">Sous-total - Frais de déplacement </v>
      </c>
      <c r="C38" s="450">
        <f>'D COMP Budget'!C38</f>
        <v>0</v>
      </c>
      <c r="D38" s="449">
        <f>SUM(D27:D37)</f>
        <v>0</v>
      </c>
      <c r="E38" s="449">
        <f>SUM(E27:E37)</f>
        <v>0</v>
      </c>
      <c r="F38" s="449">
        <f>SUM(F27:F37)</f>
        <v>0</v>
      </c>
      <c r="G38" s="198"/>
    </row>
    <row r="39" spans="2:14" ht="6.75" customHeight="1">
      <c r="C39" s="199"/>
      <c r="D39" s="199"/>
      <c r="E39" s="199"/>
      <c r="F39" s="199"/>
      <c r="N39" s="230"/>
    </row>
    <row r="40" spans="2:14" ht="15">
      <c r="B40" s="644" t="s">
        <v>184</v>
      </c>
      <c r="C40" s="644"/>
      <c r="D40" s="644"/>
      <c r="E40" s="644"/>
      <c r="F40" s="644"/>
      <c r="G40" s="644"/>
      <c r="N40" s="230"/>
    </row>
    <row r="41" spans="2:14" ht="45.75" customHeight="1">
      <c r="B41" s="218" t="str">
        <f>IF(ISBLANK('D COMP Budget'!B41),"",'D COMP Budget'!B41)</f>
        <v>Comprennent l’accessibilité du public, par ex. interprétation gestuelle, sous-titrage, description audio, etc.</v>
      </c>
      <c r="C41" s="213"/>
      <c r="D41" s="213"/>
      <c r="E41" s="213"/>
      <c r="F41" s="213"/>
      <c r="G41" s="212"/>
      <c r="N41" s="230"/>
    </row>
    <row r="42" spans="2:14" ht="15.75">
      <c r="B42" s="174" t="str">
        <f>IF(ISBLANK('D COMP Budget'!B42),"",'D COMP Budget'!B42)</f>
        <v>Location des lieux</v>
      </c>
      <c r="C42" s="213"/>
      <c r="D42" s="213"/>
      <c r="E42" s="213"/>
      <c r="F42" s="213"/>
      <c r="G42" s="212"/>
      <c r="H42" s="230"/>
      <c r="I42" s="230"/>
      <c r="J42" s="230"/>
      <c r="N42" s="230"/>
    </row>
    <row r="43" spans="2:14">
      <c r="B43" s="247" t="str">
        <f>IF(ISBLANK('D COMP Budget'!B43),"",'D COMP Budget'!B43)</f>
        <v/>
      </c>
      <c r="C43" s="248"/>
      <c r="D43" s="451"/>
      <c r="E43" s="451"/>
      <c r="F43" s="451"/>
      <c r="G43" s="210"/>
      <c r="H43" s="230"/>
      <c r="I43" s="230"/>
      <c r="J43" s="230"/>
      <c r="N43" s="230"/>
    </row>
    <row r="44" spans="2:14">
      <c r="B44" s="247" t="str">
        <f>IF(ISBLANK('D COMP Budget'!B44),"",'D COMP Budget'!B44)</f>
        <v/>
      </c>
      <c r="C44" s="248"/>
      <c r="D44" s="451"/>
      <c r="E44" s="451"/>
      <c r="F44" s="451"/>
      <c r="G44" s="210"/>
      <c r="H44" s="230"/>
      <c r="I44" s="230"/>
      <c r="J44" s="230"/>
      <c r="N44" s="229"/>
    </row>
    <row r="45" spans="2:14">
      <c r="B45" s="247" t="str">
        <f>IF(ISBLANK('D COMP Budget'!B45),"",'D COMP Budget'!B45)</f>
        <v/>
      </c>
      <c r="C45" s="248"/>
      <c r="D45" s="451"/>
      <c r="E45" s="451"/>
      <c r="F45" s="451"/>
      <c r="G45" s="210"/>
      <c r="H45" s="230"/>
      <c r="I45" s="230"/>
      <c r="J45" s="230"/>
      <c r="N45" s="229"/>
    </row>
    <row r="46" spans="2:14">
      <c r="B46" s="247" t="str">
        <f>IF(ISBLANK('D COMP Budget'!B46),"",'D COMP Budget'!B46)</f>
        <v/>
      </c>
      <c r="C46" s="248"/>
      <c r="D46" s="451"/>
      <c r="E46" s="451"/>
      <c r="F46" s="451"/>
      <c r="G46" s="210"/>
      <c r="H46" s="230"/>
      <c r="I46" s="230"/>
      <c r="J46" s="230"/>
      <c r="N46" s="229"/>
    </row>
    <row r="47" spans="2:14">
      <c r="B47" s="247" t="str">
        <f>IF(ISBLANK('D COMP Budget'!B47),"",'D COMP Budget'!B47)</f>
        <v/>
      </c>
      <c r="C47" s="248"/>
      <c r="D47" s="451"/>
      <c r="E47" s="451"/>
      <c r="F47" s="451"/>
      <c r="G47" s="210"/>
      <c r="H47" s="230"/>
      <c r="I47" s="230"/>
      <c r="J47" s="230"/>
      <c r="N47" s="229"/>
    </row>
    <row r="48" spans="2:14" ht="15.75">
      <c r="B48" s="231" t="str">
        <f>IF(ISBLANK('D COMP Budget'!B48),"",'D COMP Budget'!B48)</f>
        <v>Location d’équipement</v>
      </c>
      <c r="C48" s="213"/>
      <c r="D48" s="213"/>
      <c r="E48" s="213"/>
      <c r="F48" s="213"/>
      <c r="G48" s="212"/>
      <c r="H48" s="230"/>
      <c r="I48" s="230"/>
      <c r="J48" s="230"/>
      <c r="N48" s="230"/>
    </row>
    <row r="49" spans="2:14">
      <c r="B49" s="247" t="str">
        <f>IF(ISBLANK('D COMP Budget'!B49),"",'D COMP Budget'!B49)</f>
        <v/>
      </c>
      <c r="C49" s="248"/>
      <c r="D49" s="451"/>
      <c r="E49" s="451"/>
      <c r="F49" s="451"/>
      <c r="G49" s="210"/>
      <c r="H49" s="230"/>
      <c r="I49" s="230"/>
      <c r="J49" s="230"/>
    </row>
    <row r="50" spans="2:14">
      <c r="B50" s="247" t="str">
        <f>IF(ISBLANK('D COMP Budget'!B50),"",'D COMP Budget'!B50)</f>
        <v/>
      </c>
      <c r="C50" s="248"/>
      <c r="D50" s="451"/>
      <c r="E50" s="451"/>
      <c r="F50" s="451"/>
      <c r="G50" s="210"/>
      <c r="H50" s="230"/>
      <c r="I50" s="230"/>
      <c r="J50" s="230"/>
      <c r="N50" s="229"/>
    </row>
    <row r="51" spans="2:14">
      <c r="B51" s="247" t="str">
        <f>IF(ISBLANK('D COMP Budget'!B51),"",'D COMP Budget'!B51)</f>
        <v/>
      </c>
      <c r="C51" s="248"/>
      <c r="D51" s="451"/>
      <c r="E51" s="451"/>
      <c r="F51" s="451"/>
      <c r="G51" s="210"/>
      <c r="H51" s="230"/>
      <c r="I51" s="230"/>
      <c r="J51" s="230"/>
      <c r="N51" s="229"/>
    </row>
    <row r="52" spans="2:14">
      <c r="B52" s="247" t="str">
        <f>IF(ISBLANK('D COMP Budget'!B52),"",'D COMP Budget'!B52)</f>
        <v/>
      </c>
      <c r="C52" s="248"/>
      <c r="D52" s="451"/>
      <c r="E52" s="451"/>
      <c r="F52" s="451"/>
      <c r="G52" s="210"/>
      <c r="H52" s="230"/>
      <c r="I52" s="230"/>
      <c r="J52" s="230"/>
      <c r="N52" s="229"/>
    </row>
    <row r="53" spans="2:14">
      <c r="B53" s="247" t="str">
        <f>IF(ISBLANK('D COMP Budget'!B53),"",'D COMP Budget'!B53)</f>
        <v/>
      </c>
      <c r="C53" s="248"/>
      <c r="D53" s="451"/>
      <c r="E53" s="451"/>
      <c r="F53" s="451"/>
      <c r="G53" s="210"/>
      <c r="H53" s="230"/>
      <c r="I53" s="230"/>
      <c r="J53" s="230"/>
    </row>
    <row r="54" spans="2:14" ht="15.75">
      <c r="B54" s="176" t="str">
        <f>IF(ISBLANK('D COMP Budget'!B54),"",'D COMP Budget'!B54)</f>
        <v>Matériel et fournitures</v>
      </c>
      <c r="C54" s="213"/>
      <c r="D54" s="213"/>
      <c r="E54" s="213"/>
      <c r="F54" s="213"/>
      <c r="G54" s="212"/>
      <c r="H54" s="230"/>
      <c r="I54" s="230"/>
      <c r="J54" s="230"/>
    </row>
    <row r="55" spans="2:14">
      <c r="B55" s="247" t="str">
        <f>IF(ISBLANK('D COMP Budget'!B55),"",'D COMP Budget'!B55)</f>
        <v/>
      </c>
      <c r="C55" s="248"/>
      <c r="D55" s="451"/>
      <c r="E55" s="451"/>
      <c r="F55" s="451"/>
      <c r="G55" s="210"/>
      <c r="H55" s="230"/>
      <c r="I55" s="230"/>
      <c r="J55" s="230"/>
    </row>
    <row r="56" spans="2:14">
      <c r="B56" s="247" t="str">
        <f>IF(ISBLANK('D COMP Budget'!B56),"",'D COMP Budget'!B56)</f>
        <v/>
      </c>
      <c r="C56" s="248"/>
      <c r="D56" s="451"/>
      <c r="E56" s="451"/>
      <c r="F56" s="451"/>
      <c r="G56" s="210"/>
      <c r="H56" s="230"/>
      <c r="I56" s="230"/>
      <c r="J56" s="230"/>
    </row>
    <row r="57" spans="2:14">
      <c r="B57" s="247" t="str">
        <f>IF(ISBLANK('D COMP Budget'!B57),"",'D COMP Budget'!B57)</f>
        <v/>
      </c>
      <c r="C57" s="248"/>
      <c r="D57" s="451"/>
      <c r="E57" s="451"/>
      <c r="F57" s="451"/>
      <c r="G57" s="210"/>
      <c r="H57" s="230"/>
      <c r="I57" s="230"/>
      <c r="J57" s="230"/>
    </row>
    <row r="58" spans="2:14">
      <c r="B58" s="247" t="str">
        <f>IF(ISBLANK('D COMP Budget'!B58),"",'D COMP Budget'!B58)</f>
        <v/>
      </c>
      <c r="C58" s="248"/>
      <c r="D58" s="451"/>
      <c r="E58" s="451"/>
      <c r="F58" s="451"/>
      <c r="G58" s="210"/>
      <c r="H58" s="230"/>
      <c r="I58" s="230"/>
      <c r="J58" s="230"/>
    </row>
    <row r="59" spans="2:14">
      <c r="B59" s="247" t="str">
        <f>IF(ISBLANK('D COMP Budget'!B59),"",'D COMP Budget'!B59)</f>
        <v/>
      </c>
      <c r="C59" s="248"/>
      <c r="D59" s="451"/>
      <c r="E59" s="451"/>
      <c r="F59" s="451"/>
      <c r="G59" s="210"/>
      <c r="H59" s="230"/>
      <c r="I59" s="230"/>
      <c r="J59" s="230"/>
    </row>
    <row r="60" spans="2:14">
      <c r="B60" s="247" t="str">
        <f>IF(ISBLANK('D COMP Budget'!B60),"",'D COMP Budget'!B60)</f>
        <v/>
      </c>
      <c r="C60" s="248"/>
      <c r="D60" s="451"/>
      <c r="E60" s="451"/>
      <c r="F60" s="451"/>
      <c r="G60" s="210"/>
      <c r="H60" s="230"/>
      <c r="I60" s="230"/>
      <c r="J60" s="230"/>
    </row>
    <row r="61" spans="2:14">
      <c r="B61" s="247" t="str">
        <f>IF(ISBLANK('D COMP Budget'!B61),"",'D COMP Budget'!B61)</f>
        <v/>
      </c>
      <c r="C61" s="248"/>
      <c r="D61" s="451"/>
      <c r="E61" s="451"/>
      <c r="F61" s="451"/>
      <c r="G61" s="210"/>
      <c r="H61" s="230"/>
      <c r="I61" s="230"/>
      <c r="J61" s="230"/>
    </row>
    <row r="62" spans="2:14">
      <c r="B62" s="247" t="str">
        <f>IF(ISBLANK('D COMP Budget'!B62),"",'D COMP Budget'!B62)</f>
        <v/>
      </c>
      <c r="C62" s="248"/>
      <c r="D62" s="451"/>
      <c r="E62" s="451"/>
      <c r="F62" s="451"/>
      <c r="G62" s="210"/>
      <c r="H62" s="230"/>
      <c r="I62" s="230"/>
      <c r="J62" s="230"/>
    </row>
    <row r="63" spans="2:14">
      <c r="B63" s="247" t="str">
        <f>IF(ISBLANK('D COMP Budget'!B63),"",'D COMP Budget'!B63)</f>
        <v/>
      </c>
      <c r="C63" s="248"/>
      <c r="D63" s="451"/>
      <c r="E63" s="451"/>
      <c r="F63" s="451"/>
      <c r="G63" s="210"/>
      <c r="H63" s="230"/>
      <c r="I63" s="230"/>
      <c r="J63" s="230"/>
    </row>
    <row r="64" spans="2:14">
      <c r="B64" s="247" t="str">
        <f>IF(ISBLANK('D COMP Budget'!B64),"",'D COMP Budget'!B64)</f>
        <v/>
      </c>
      <c r="C64" s="248"/>
      <c r="D64" s="451"/>
      <c r="E64" s="451"/>
      <c r="F64" s="451"/>
      <c r="G64" s="210"/>
      <c r="H64" s="230"/>
      <c r="I64" s="230"/>
      <c r="J64" s="230"/>
    </row>
    <row r="65" spans="2:10" ht="15.75">
      <c r="B65" s="176" t="str">
        <f>IF(ISBLANK('D COMP Budget'!B65),"",'D COMP Budget'!B65)</f>
        <v>Publications - numériques et imprimés</v>
      </c>
      <c r="C65" s="213"/>
      <c r="D65" s="213"/>
      <c r="E65" s="213"/>
      <c r="F65" s="213"/>
      <c r="G65" s="212"/>
      <c r="H65" s="230"/>
      <c r="I65" s="230"/>
      <c r="J65" s="230"/>
    </row>
    <row r="66" spans="2:10">
      <c r="B66" s="247" t="str">
        <f>IF(ISBLANK('D COMP Budget'!B66),"",'D COMP Budget'!B66)</f>
        <v/>
      </c>
      <c r="C66" s="248"/>
      <c r="D66" s="451"/>
      <c r="E66" s="451"/>
      <c r="F66" s="451"/>
      <c r="G66" s="210"/>
      <c r="H66" s="230"/>
      <c r="I66" s="230"/>
      <c r="J66" s="230"/>
    </row>
    <row r="67" spans="2:10">
      <c r="B67" s="247" t="str">
        <f>IF(ISBLANK('D COMP Budget'!B67),"",'D COMP Budget'!B67)</f>
        <v/>
      </c>
      <c r="C67" s="248"/>
      <c r="D67" s="451"/>
      <c r="E67" s="451"/>
      <c r="F67" s="451"/>
      <c r="G67" s="210"/>
      <c r="H67" s="230"/>
      <c r="I67" s="230"/>
      <c r="J67" s="230"/>
    </row>
    <row r="68" spans="2:10">
      <c r="B68" s="247" t="str">
        <f>IF(ISBLANK('D COMP Budget'!B68),"",'D COMP Budget'!B68)</f>
        <v/>
      </c>
      <c r="C68" s="248"/>
      <c r="D68" s="451"/>
      <c r="E68" s="451"/>
      <c r="F68" s="451"/>
      <c r="G68" s="210"/>
      <c r="H68" s="230"/>
      <c r="I68" s="230"/>
      <c r="J68" s="230"/>
    </row>
    <row r="69" spans="2:10">
      <c r="B69" s="247" t="str">
        <f>IF(ISBLANK('D COMP Budget'!B69),"",'D COMP Budget'!B69)</f>
        <v/>
      </c>
      <c r="C69" s="248"/>
      <c r="D69" s="451"/>
      <c r="E69" s="451"/>
      <c r="F69" s="451"/>
      <c r="G69" s="210"/>
      <c r="H69" s="230"/>
      <c r="I69" s="230"/>
      <c r="J69" s="230"/>
    </row>
    <row r="70" spans="2:10">
      <c r="B70" s="247" t="str">
        <f>IF(ISBLANK('D COMP Budget'!B70),"",'D COMP Budget'!B70)</f>
        <v/>
      </c>
      <c r="C70" s="248"/>
      <c r="D70" s="451"/>
      <c r="E70" s="451"/>
      <c r="F70" s="451"/>
      <c r="G70" s="210"/>
      <c r="H70" s="230"/>
      <c r="I70" s="230"/>
      <c r="J70" s="230"/>
    </row>
    <row r="71" spans="2:10">
      <c r="B71" s="247" t="str">
        <f>IF(ISBLANK('D COMP Budget'!B71),"",'D COMP Budget'!B71)</f>
        <v/>
      </c>
      <c r="C71" s="248"/>
      <c r="D71" s="451"/>
      <c r="E71" s="451"/>
      <c r="F71" s="451"/>
      <c r="G71" s="210"/>
      <c r="H71" s="230"/>
      <c r="I71" s="230"/>
      <c r="J71" s="230"/>
    </row>
    <row r="72" spans="2:10">
      <c r="B72" s="247" t="str">
        <f>IF(ISBLANK('D COMP Budget'!B72),"",'D COMP Budget'!B72)</f>
        <v/>
      </c>
      <c r="C72" s="248"/>
      <c r="D72" s="451"/>
      <c r="E72" s="451"/>
      <c r="F72" s="451"/>
      <c r="G72" s="210"/>
      <c r="H72" s="230"/>
      <c r="I72" s="230"/>
      <c r="J72" s="230"/>
    </row>
    <row r="73" spans="2:10">
      <c r="B73" s="247" t="str">
        <f>IF(ISBLANK('D COMP Budget'!B73),"",'D COMP Budget'!B73)</f>
        <v/>
      </c>
      <c r="C73" s="248"/>
      <c r="D73" s="451"/>
      <c r="E73" s="451"/>
      <c r="F73" s="451"/>
      <c r="G73" s="210"/>
      <c r="H73" s="230"/>
      <c r="I73" s="230"/>
      <c r="J73" s="230"/>
    </row>
    <row r="74" spans="2:10">
      <c r="B74" s="247" t="str">
        <f>IF(ISBLANK('D COMP Budget'!B74),"",'D COMP Budget'!B74)</f>
        <v/>
      </c>
      <c r="C74" s="248"/>
      <c r="D74" s="451"/>
      <c r="E74" s="451"/>
      <c r="F74" s="451"/>
      <c r="G74" s="210"/>
      <c r="H74" s="230"/>
      <c r="I74" s="230"/>
      <c r="J74" s="230"/>
    </row>
    <row r="75" spans="2:10">
      <c r="B75" s="247" t="str">
        <f>IF(ISBLANK('D COMP Budget'!B75),"",'D COMP Budget'!B75)</f>
        <v/>
      </c>
      <c r="C75" s="248"/>
      <c r="D75" s="451"/>
      <c r="E75" s="451"/>
      <c r="F75" s="451"/>
      <c r="G75" s="228"/>
      <c r="H75" s="230"/>
      <c r="I75" s="230"/>
      <c r="J75" s="230"/>
    </row>
    <row r="76" spans="2:10" s="182" customFormat="1" ht="15.75">
      <c r="B76" s="174" t="str">
        <f>IF(ISBLANK('D COMP Budget'!B76),"",'D COMP Budget'!B76)</f>
        <v>Autres coûts</v>
      </c>
      <c r="C76" s="227"/>
      <c r="D76" s="227"/>
      <c r="E76" s="227"/>
      <c r="F76" s="227"/>
      <c r="G76" s="226"/>
    </row>
    <row r="77" spans="2:10" s="182" customFormat="1" ht="66" customHeight="1">
      <c r="B77" s="462" t="str">
        <f>IF(ISBLANK('D COMP Budget'!B77),"",'D COMP Budget'!B77)</f>
        <v>Conception Web, documentation, communication des constatations, exposition, programmation, reproduction, catalogage, étude et diffusion, par exemple</v>
      </c>
      <c r="C77" s="225"/>
      <c r="D77" s="225"/>
      <c r="E77" s="225"/>
      <c r="F77" s="225"/>
      <c r="G77" s="224"/>
    </row>
    <row r="78" spans="2:10" ht="42.75">
      <c r="B78" s="173" t="s">
        <v>182</v>
      </c>
      <c r="C78" s="248"/>
      <c r="D78" s="451"/>
      <c r="E78" s="451"/>
      <c r="F78" s="451"/>
      <c r="G78" s="210"/>
    </row>
    <row r="79" spans="2:10">
      <c r="B79" s="247" t="str">
        <f>IF(ISBLANK('D COMP Budget'!B79),"",'D COMP Budget'!B79)</f>
        <v/>
      </c>
      <c r="C79" s="248"/>
      <c r="D79" s="451"/>
      <c r="E79" s="451"/>
      <c r="F79" s="451"/>
      <c r="G79" s="210"/>
    </row>
    <row r="80" spans="2:10">
      <c r="B80" s="247" t="str">
        <f>IF(ISBLANK('D COMP Budget'!B80),"",'D COMP Budget'!B80)</f>
        <v/>
      </c>
      <c r="C80" s="248"/>
      <c r="D80" s="451"/>
      <c r="E80" s="451"/>
      <c r="F80" s="451"/>
      <c r="G80" s="210"/>
    </row>
    <row r="81" spans="2:10">
      <c r="B81" s="247" t="str">
        <f>IF(ISBLANK('D COMP Budget'!B81),"",'D COMP Budget'!B81)</f>
        <v/>
      </c>
      <c r="C81" s="248"/>
      <c r="D81" s="451"/>
      <c r="E81" s="451"/>
      <c r="F81" s="451"/>
      <c r="G81" s="210"/>
    </row>
    <row r="82" spans="2:10">
      <c r="B82" s="247" t="str">
        <f>IF(ISBLANK('D COMP Budget'!B82),"",'D COMP Budget'!B82)</f>
        <v/>
      </c>
      <c r="C82" s="248"/>
      <c r="D82" s="451"/>
      <c r="E82" s="451"/>
      <c r="F82" s="451"/>
      <c r="G82" s="210"/>
    </row>
    <row r="83" spans="2:10">
      <c r="B83" s="247" t="str">
        <f>IF(ISBLANK('D COMP Budget'!B83),"",'D COMP Budget'!B83)</f>
        <v/>
      </c>
      <c r="C83" s="248"/>
      <c r="D83" s="451"/>
      <c r="E83" s="451"/>
      <c r="F83" s="451"/>
      <c r="G83" s="210"/>
    </row>
    <row r="84" spans="2:10">
      <c r="B84" s="247" t="str">
        <f>IF(ISBLANK('D COMP Budget'!B84),"",'D COMP Budget'!B84)</f>
        <v/>
      </c>
      <c r="C84" s="248"/>
      <c r="D84" s="451"/>
      <c r="E84" s="451"/>
      <c r="F84" s="451"/>
      <c r="G84" s="210"/>
    </row>
    <row r="85" spans="2:10">
      <c r="B85" s="247" t="str">
        <f>IF(ISBLANK('D COMP Budget'!B85),"",'D COMP Budget'!B85)</f>
        <v/>
      </c>
      <c r="C85" s="248"/>
      <c r="D85" s="451"/>
      <c r="E85" s="451"/>
      <c r="F85" s="451"/>
      <c r="G85" s="210"/>
    </row>
    <row r="86" spans="2:10">
      <c r="B86" s="247" t="str">
        <f>IF(ISBLANK('D COMP Budget'!B86),"",'D COMP Budget'!B86)</f>
        <v/>
      </c>
      <c r="C86" s="248"/>
      <c r="D86" s="451"/>
      <c r="E86" s="451"/>
      <c r="F86" s="451"/>
      <c r="G86" s="210"/>
      <c r="H86" s="233"/>
    </row>
    <row r="87" spans="2:10">
      <c r="B87" s="247" t="str">
        <f>IF(ISBLANK('D COMP Budget'!B87),"",'D COMP Budget'!B87)</f>
        <v/>
      </c>
      <c r="C87" s="248"/>
      <c r="D87" s="451"/>
      <c r="E87" s="451"/>
      <c r="F87" s="451"/>
      <c r="G87" s="210"/>
    </row>
    <row r="88" spans="2:10">
      <c r="B88" s="247" t="str">
        <f>IF(ISBLANK('D COMP Budget'!B88),"",'D COMP Budget'!B88)</f>
        <v/>
      </c>
      <c r="C88" s="248"/>
      <c r="D88" s="451"/>
      <c r="E88" s="451"/>
      <c r="F88" s="451"/>
      <c r="G88" s="210"/>
    </row>
    <row r="89" spans="2:10">
      <c r="B89" s="247" t="str">
        <f>IF(ISBLANK('D COMP Budget'!B89),"",'D COMP Budget'!B89)</f>
        <v/>
      </c>
      <c r="C89" s="248"/>
      <c r="D89" s="451"/>
      <c r="E89" s="451"/>
      <c r="F89" s="451"/>
      <c r="G89" s="210"/>
    </row>
    <row r="90" spans="2:10">
      <c r="B90" s="247" t="str">
        <f>IF(ISBLANK('D COMP Budget'!B90),"",'D COMP Budget'!B90)</f>
        <v/>
      </c>
      <c r="C90" s="248"/>
      <c r="D90" s="451"/>
      <c r="E90" s="451"/>
      <c r="F90" s="451"/>
      <c r="G90" s="210"/>
    </row>
    <row r="91" spans="2:10">
      <c r="B91" s="247" t="str">
        <f>IF(ISBLANK('D COMP Budget'!B91),"",'D COMP Budget'!B91)</f>
        <v/>
      </c>
      <c r="C91" s="248"/>
      <c r="D91" s="451"/>
      <c r="E91" s="451"/>
      <c r="F91" s="451"/>
      <c r="G91" s="210"/>
    </row>
    <row r="92" spans="2:10">
      <c r="B92" s="247" t="str">
        <f>IF(ISBLANK('D COMP Budget'!B92),"",'D COMP Budget'!B92)</f>
        <v/>
      </c>
      <c r="C92" s="248"/>
      <c r="D92" s="451"/>
      <c r="E92" s="451"/>
      <c r="F92" s="451"/>
      <c r="G92" s="210"/>
    </row>
    <row r="93" spans="2:10">
      <c r="B93" s="247" t="str">
        <f>IF(ISBLANK('D COMP Budget'!B93),"",'D COMP Budget'!B93)</f>
        <v/>
      </c>
      <c r="C93" s="248"/>
      <c r="D93" s="451"/>
      <c r="E93" s="451"/>
      <c r="F93" s="451"/>
      <c r="G93" s="210"/>
    </row>
    <row r="94" spans="2:10" ht="15">
      <c r="B94" s="172" t="str">
        <f>IF(ISBLANK('D COMP Budget'!B94),"",'D COMP Budget'!B94)</f>
        <v>Sous-total - Coûts des activités</v>
      </c>
      <c r="C94" s="450">
        <f>'D COMP Budget'!C94</f>
        <v>0</v>
      </c>
      <c r="D94" s="449">
        <f>+SUM(D43:D47,D49:D53,D55:D64,D66:D75,D78:D93)</f>
        <v>0</v>
      </c>
      <c r="E94" s="449">
        <f>+SUM(E43:E47,E49:E53,E55:E64,E66:E75,E78:E93)</f>
        <v>0</v>
      </c>
      <c r="F94" s="449">
        <f>+SUM(F43:F47,F49:F53,F55:F64,F66:F75,F78:F93)</f>
        <v>0</v>
      </c>
      <c r="G94" s="222"/>
    </row>
    <row r="95" spans="2:10" ht="6.75" customHeight="1">
      <c r="D95" s="184"/>
      <c r="E95" s="184"/>
    </row>
    <row r="96" spans="2:10" ht="15">
      <c r="B96" s="221" t="s">
        <v>207</v>
      </c>
      <c r="C96" s="220"/>
      <c r="D96" s="220"/>
      <c r="E96" s="220"/>
      <c r="F96" s="220"/>
      <c r="G96" s="219"/>
      <c r="H96" s="196"/>
      <c r="I96" s="196"/>
      <c r="J96" s="233"/>
    </row>
    <row r="97" spans="2:10" s="196" customFormat="1" ht="48.75" customHeight="1">
      <c r="B97" s="218" t="str">
        <f>IF(ISBLANK('D COMP Budget'!B97),"",'D COMP Budget'!B97)</f>
        <v>Développement des publics, activités de rayonnement, matériel de communication,publicité et promotions, par exemple.</v>
      </c>
      <c r="C97" s="645"/>
      <c r="D97" s="645"/>
      <c r="E97" s="645"/>
      <c r="F97" s="645"/>
      <c r="G97" s="645"/>
      <c r="H97" s="252"/>
      <c r="J97" s="251"/>
    </row>
    <row r="98" spans="2:10" ht="15">
      <c r="B98" s="176" t="str">
        <f>IF(ISBLANK('D COMP Budget'!B98),"",'D COMP Budget'!B98)</f>
        <v>Personnel chargé de la promotion et marketing</v>
      </c>
      <c r="C98" s="645"/>
      <c r="D98" s="645"/>
      <c r="E98" s="645"/>
      <c r="F98" s="645"/>
      <c r="G98" s="645"/>
      <c r="H98" s="182"/>
    </row>
    <row r="99" spans="2:10">
      <c r="B99" s="247" t="str">
        <f>IF(ISBLANK('D COMP Budget'!B99),"",'D COMP Budget'!B99)</f>
        <v/>
      </c>
      <c r="C99" s="248"/>
      <c r="D99" s="451"/>
      <c r="E99" s="451"/>
      <c r="F99" s="451"/>
      <c r="G99" s="210"/>
      <c r="H99" s="182"/>
      <c r="J99" s="233"/>
    </row>
    <row r="100" spans="2:10">
      <c r="B100" s="247" t="str">
        <f>IF(ISBLANK('D COMP Budget'!B100),"",'D COMP Budget'!B100)</f>
        <v/>
      </c>
      <c r="C100" s="248"/>
      <c r="D100" s="451"/>
      <c r="E100" s="451"/>
      <c r="F100" s="451"/>
      <c r="G100" s="210"/>
      <c r="H100" s="250"/>
    </row>
    <row r="101" spans="2:10">
      <c r="B101" s="247" t="str">
        <f>IF(ISBLANK('D COMP Budget'!B101),"",'D COMP Budget'!B101)</f>
        <v/>
      </c>
      <c r="C101" s="248"/>
      <c r="D101" s="451"/>
      <c r="E101" s="451"/>
      <c r="F101" s="451"/>
      <c r="G101" s="210"/>
      <c r="H101" s="250"/>
    </row>
    <row r="102" spans="2:10">
      <c r="B102" s="247" t="str">
        <f>IF(ISBLANK('D COMP Budget'!B102),"",'D COMP Budget'!B102)</f>
        <v/>
      </c>
      <c r="C102" s="248"/>
      <c r="D102" s="451"/>
      <c r="E102" s="451"/>
      <c r="F102" s="451"/>
      <c r="G102" s="210"/>
      <c r="H102" s="250"/>
    </row>
    <row r="103" spans="2:10">
      <c r="B103" s="247" t="str">
        <f>IF(ISBLANK('D COMP Budget'!B103),"",'D COMP Budget'!B103)</f>
        <v/>
      </c>
      <c r="C103" s="248"/>
      <c r="D103" s="451"/>
      <c r="E103" s="451"/>
      <c r="F103" s="451"/>
      <c r="G103" s="210"/>
      <c r="H103" s="250"/>
    </row>
    <row r="104" spans="2:10" ht="15.75">
      <c r="B104" s="176" t="str">
        <f>IF(ISBLANK('D COMP Budget'!B104),"",'D COMP Budget'!B104)</f>
        <v>Coûts promotionnels</v>
      </c>
      <c r="C104" s="213"/>
      <c r="D104" s="213"/>
      <c r="E104" s="213"/>
      <c r="F104" s="213"/>
      <c r="G104" s="212"/>
      <c r="H104" s="250"/>
    </row>
    <row r="105" spans="2:10">
      <c r="B105" s="247" t="str">
        <f>IF(ISBLANK('D COMP Budget'!B105),"",'D COMP Budget'!B105)</f>
        <v/>
      </c>
      <c r="C105" s="248"/>
      <c r="D105" s="451"/>
      <c r="E105" s="451"/>
      <c r="F105" s="451"/>
      <c r="G105" s="210"/>
      <c r="H105" s="250"/>
    </row>
    <row r="106" spans="2:10">
      <c r="B106" s="247" t="str">
        <f>IF(ISBLANK('D COMP Budget'!B106),"",'D COMP Budget'!B106)</f>
        <v/>
      </c>
      <c r="C106" s="248"/>
      <c r="D106" s="451"/>
      <c r="E106" s="451"/>
      <c r="F106" s="451"/>
      <c r="G106" s="210"/>
      <c r="H106" s="250"/>
    </row>
    <row r="107" spans="2:10">
      <c r="B107" s="247" t="str">
        <f>IF(ISBLANK('D COMP Budget'!B107),"",'D COMP Budget'!B107)</f>
        <v/>
      </c>
      <c r="C107" s="248"/>
      <c r="D107" s="451"/>
      <c r="E107" s="451"/>
      <c r="F107" s="451"/>
      <c r="G107" s="210"/>
      <c r="H107" s="250"/>
    </row>
    <row r="108" spans="2:10">
      <c r="B108" s="247" t="str">
        <f>IF(ISBLANK('D COMP Budget'!B108),"",'D COMP Budget'!B108)</f>
        <v/>
      </c>
      <c r="C108" s="248"/>
      <c r="D108" s="451"/>
      <c r="E108" s="451"/>
      <c r="F108" s="451"/>
      <c r="G108" s="210"/>
      <c r="H108" s="250"/>
    </row>
    <row r="109" spans="2:10">
      <c r="B109" s="247" t="str">
        <f>IF(ISBLANK('D COMP Budget'!B109),"",'D COMP Budget'!B109)</f>
        <v/>
      </c>
      <c r="C109" s="248"/>
      <c r="D109" s="451"/>
      <c r="E109" s="451"/>
      <c r="F109" s="451"/>
      <c r="G109" s="210"/>
      <c r="H109" s="250"/>
    </row>
    <row r="110" spans="2:10" ht="15">
      <c r="B110" s="172" t="str">
        <f>IF(ISBLANK('D COMP Budget'!B110),"",'D COMP Budget'!B110)</f>
        <v>Sous-total - Promotion et marketing</v>
      </c>
      <c r="C110" s="450">
        <f>+'D COMP Budget'!C110</f>
        <v>0</v>
      </c>
      <c r="D110" s="449">
        <f>+SUM(D105:D109,D99:D103)</f>
        <v>0</v>
      </c>
      <c r="E110" s="449">
        <f>+SUM(E105:E109,E99:E103)</f>
        <v>0</v>
      </c>
      <c r="F110" s="449">
        <f>+SUM(F105:F109,F99:F103)</f>
        <v>0</v>
      </c>
      <c r="G110" s="210"/>
      <c r="H110" s="250"/>
    </row>
    <row r="111" spans="2:10" ht="6.75" customHeight="1">
      <c r="B111" s="216"/>
      <c r="C111" s="215"/>
      <c r="D111" s="214"/>
      <c r="E111" s="214"/>
      <c r="F111" s="199"/>
      <c r="H111" s="250"/>
    </row>
    <row r="112" spans="2:10" ht="15">
      <c r="B112" s="644" t="s">
        <v>180</v>
      </c>
      <c r="C112" s="644"/>
      <c r="D112" s="644"/>
      <c r="E112" s="644"/>
      <c r="F112" s="644"/>
      <c r="G112" s="644"/>
      <c r="H112" s="250"/>
      <c r="I112" s="196"/>
    </row>
    <row r="113" spans="2:8" ht="15.75">
      <c r="B113" s="176" t="str">
        <f>IF(ISBLANK('D COMP Budget'!B113),"",'D COMP Budget'!B113)</f>
        <v>Personnel chargé de l’administration</v>
      </c>
      <c r="C113" s="213"/>
      <c r="D113" s="213"/>
      <c r="E113" s="213"/>
      <c r="F113" s="213"/>
      <c r="G113" s="212"/>
      <c r="H113" s="250"/>
    </row>
    <row r="114" spans="2:8">
      <c r="B114" s="247" t="str">
        <f>IF(ISBLANK('D COMP Budget'!B114),"",'D COMP Budget'!B114)</f>
        <v/>
      </c>
      <c r="C114" s="248"/>
      <c r="D114" s="451"/>
      <c r="E114" s="451"/>
      <c r="F114" s="451"/>
      <c r="G114" s="210"/>
      <c r="H114" s="250"/>
    </row>
    <row r="115" spans="2:8">
      <c r="B115" s="247" t="str">
        <f>IF(ISBLANK('D COMP Budget'!B115),"",'D COMP Budget'!B115)</f>
        <v/>
      </c>
      <c r="C115" s="248"/>
      <c r="D115" s="451"/>
      <c r="E115" s="451"/>
      <c r="F115" s="451"/>
      <c r="G115" s="210"/>
      <c r="H115" s="250"/>
    </row>
    <row r="116" spans="2:8">
      <c r="B116" s="247" t="str">
        <f>IF(ISBLANK('D COMP Budget'!B116),"",'D COMP Budget'!B116)</f>
        <v/>
      </c>
      <c r="C116" s="248"/>
      <c r="D116" s="451"/>
      <c r="E116" s="451"/>
      <c r="F116" s="451"/>
      <c r="G116" s="210"/>
      <c r="H116" s="250"/>
    </row>
    <row r="117" spans="2:8">
      <c r="B117" s="247" t="str">
        <f>IF(ISBLANK('D COMP Budget'!B117),"",'D COMP Budget'!B117)</f>
        <v/>
      </c>
      <c r="C117" s="248"/>
      <c r="D117" s="451"/>
      <c r="E117" s="451"/>
      <c r="F117" s="451"/>
      <c r="G117" s="210"/>
      <c r="H117" s="250"/>
    </row>
    <row r="118" spans="2:8">
      <c r="B118" s="247" t="str">
        <f>IF(ISBLANK('D COMP Budget'!B118),"",'D COMP Budget'!B118)</f>
        <v/>
      </c>
      <c r="C118" s="248"/>
      <c r="D118" s="451"/>
      <c r="E118" s="451"/>
      <c r="F118" s="451"/>
      <c r="G118" s="210"/>
      <c r="H118" s="250"/>
    </row>
    <row r="119" spans="2:8" ht="15.75">
      <c r="B119" s="176" t="str">
        <f>IF(ISBLANK('D COMP Budget'!B119),"",'D COMP Budget'!B119)</f>
        <v>Coûts administratifs</v>
      </c>
      <c r="C119" s="213"/>
      <c r="D119" s="213"/>
      <c r="E119" s="213"/>
      <c r="F119" s="213"/>
      <c r="G119" s="212"/>
      <c r="H119" s="250"/>
    </row>
    <row r="120" spans="2:8">
      <c r="B120" s="247" t="str">
        <f>IF(ISBLANK('D COMP Budget'!B120),"",'D COMP Budget'!B120)</f>
        <v/>
      </c>
      <c r="C120" s="248"/>
      <c r="D120" s="451"/>
      <c r="E120" s="451"/>
      <c r="F120" s="451"/>
      <c r="G120" s="210"/>
      <c r="H120" s="250"/>
    </row>
    <row r="121" spans="2:8">
      <c r="B121" s="247" t="str">
        <f>IF(ISBLANK('D COMP Budget'!B121),"",'D COMP Budget'!B121)</f>
        <v/>
      </c>
      <c r="C121" s="248"/>
      <c r="D121" s="451"/>
      <c r="E121" s="451"/>
      <c r="F121" s="451"/>
      <c r="G121" s="210"/>
      <c r="H121" s="250"/>
    </row>
    <row r="122" spans="2:8">
      <c r="B122" s="247" t="str">
        <f>IF(ISBLANK('D COMP Budget'!B122),"",'D COMP Budget'!B122)</f>
        <v/>
      </c>
      <c r="C122" s="248"/>
      <c r="D122" s="451"/>
      <c r="E122" s="451"/>
      <c r="F122" s="451"/>
      <c r="G122" s="210"/>
      <c r="H122" s="250"/>
    </row>
    <row r="123" spans="2:8">
      <c r="B123" s="247" t="str">
        <f>IF(ISBLANK('D COMP Budget'!B123),"",'D COMP Budget'!B123)</f>
        <v/>
      </c>
      <c r="C123" s="248"/>
      <c r="D123" s="451"/>
      <c r="E123" s="451"/>
      <c r="F123" s="451"/>
      <c r="G123" s="210"/>
      <c r="H123" s="250"/>
    </row>
    <row r="124" spans="2:8">
      <c r="B124" s="247" t="str">
        <f>IF(ISBLANK('D COMP Budget'!B124),"",'D COMP Budget'!B124)</f>
        <v/>
      </c>
      <c r="C124" s="248"/>
      <c r="D124" s="451"/>
      <c r="E124" s="451"/>
      <c r="F124" s="451"/>
      <c r="G124" s="210"/>
      <c r="H124" s="250"/>
    </row>
    <row r="125" spans="2:8" ht="15">
      <c r="B125" s="172" t="str">
        <f>IF(ISBLANK('D COMP Budget'!B125),"",'D COMP Budget'!B125)</f>
        <v>Sous-total - Coûts de gestion</v>
      </c>
      <c r="C125" s="450">
        <f>+'D COMP Budget'!C125</f>
        <v>0</v>
      </c>
      <c r="D125" s="449">
        <f>+SUM(D120:D124,D114:D118)</f>
        <v>0</v>
      </c>
      <c r="E125" s="449">
        <f>+SUM(E120:E124,E114:E118)</f>
        <v>0</v>
      </c>
      <c r="F125" s="449">
        <f>+SUM(F120:F124,F114:F118)</f>
        <v>0</v>
      </c>
      <c r="G125" s="198"/>
      <c r="H125" s="250"/>
    </row>
    <row r="126" spans="2:8" ht="6.75" customHeight="1">
      <c r="C126" s="199"/>
      <c r="D126" s="183"/>
      <c r="E126" s="183"/>
      <c r="F126" s="199"/>
      <c r="H126" s="182"/>
    </row>
    <row r="127" spans="2:8" ht="15">
      <c r="B127" s="209" t="str">
        <f>IF(ISBLANK('D COMP Budget'!B127),"",'D COMP Budget'!B127)</f>
        <v>Total des coûts</v>
      </c>
      <c r="C127" s="450">
        <f>+'D COMP Budget'!C127</f>
        <v>0</v>
      </c>
      <c r="D127" s="449">
        <f>+D23+D94+D110+D125+D38</f>
        <v>0</v>
      </c>
      <c r="E127" s="449">
        <f>+E23+E94+E110+E125+E38</f>
        <v>0</v>
      </c>
      <c r="F127" s="449">
        <f>+F23+F94+F110+F125+F38</f>
        <v>0</v>
      </c>
      <c r="G127" s="198"/>
    </row>
    <row r="130" spans="2:7" ht="15">
      <c r="B130" s="646" t="s">
        <v>178</v>
      </c>
      <c r="C130" s="646"/>
      <c r="D130" s="646"/>
      <c r="E130" s="646"/>
      <c r="F130" s="646"/>
      <c r="G130" s="646"/>
    </row>
    <row r="131" spans="2:7" ht="7.5" customHeight="1">
      <c r="B131" s="207"/>
      <c r="C131" s="208"/>
    </row>
    <row r="132" spans="2:7" ht="48" customHeight="1">
      <c r="B132" s="207"/>
      <c r="C132" s="249" t="s">
        <v>177</v>
      </c>
      <c r="D132" s="179" t="s">
        <v>206</v>
      </c>
      <c r="E132" s="179" t="s">
        <v>205</v>
      </c>
      <c r="F132" s="179" t="s">
        <v>204</v>
      </c>
      <c r="G132" s="205" t="s">
        <v>142</v>
      </c>
    </row>
    <row r="133" spans="2:7" ht="15">
      <c r="B133" s="575" t="str">
        <f>IF(ISBLANK('D COMP Budget'!B133),"",'D COMP Budget'!B133)</f>
        <v>Revenus gagnés</v>
      </c>
      <c r="C133" s="576"/>
      <c r="D133" s="576"/>
      <c r="E133" s="576"/>
      <c r="F133" s="576"/>
      <c r="G133" s="576"/>
    </row>
    <row r="134" spans="2:7" ht="15">
      <c r="B134" s="176" t="str">
        <f>IF(ISBLANK('D COMP Budget'!B134),"",'D COMP Budget'!B134)</f>
        <v>Frais d’inscription, ventes de billets</v>
      </c>
      <c r="C134" s="638"/>
      <c r="D134" s="638"/>
      <c r="E134" s="638"/>
      <c r="F134" s="638"/>
      <c r="G134" s="639"/>
    </row>
    <row r="135" spans="2:7">
      <c r="B135" s="247" t="str">
        <f>IF(ISBLANK('D COMP Budget'!B135),"",'D COMP Budget'!B135)</f>
        <v/>
      </c>
      <c r="C135" s="248"/>
      <c r="D135" s="451"/>
      <c r="E135" s="451"/>
      <c r="F135" s="451"/>
      <c r="G135" s="198"/>
    </row>
    <row r="136" spans="2:7">
      <c r="B136" s="247" t="str">
        <f>IF(ISBLANK('D COMP Budget'!B136),"",'D COMP Budget'!B136)</f>
        <v/>
      </c>
      <c r="C136" s="248"/>
      <c r="D136" s="451"/>
      <c r="E136" s="451"/>
      <c r="F136" s="451"/>
      <c r="G136" s="198"/>
    </row>
    <row r="137" spans="2:7">
      <c r="B137" s="247" t="str">
        <f>IF(ISBLANK('D COMP Budget'!B137),"",'D COMP Budget'!B137)</f>
        <v/>
      </c>
      <c r="C137" s="248"/>
      <c r="D137" s="451"/>
      <c r="E137" s="451"/>
      <c r="F137" s="451"/>
      <c r="G137" s="198"/>
    </row>
    <row r="138" spans="2:7">
      <c r="B138" s="247" t="str">
        <f>IF(ISBLANK('D COMP Budget'!B138),"",'D COMP Budget'!B138)</f>
        <v/>
      </c>
      <c r="C138" s="248"/>
      <c r="D138" s="451"/>
      <c r="E138" s="451"/>
      <c r="F138" s="451"/>
      <c r="G138" s="198"/>
    </row>
    <row r="139" spans="2:7">
      <c r="B139" s="247" t="str">
        <f>IF(ISBLANK('D COMP Budget'!B139),"",'D COMP Budget'!B139)</f>
        <v/>
      </c>
      <c r="C139" s="248"/>
      <c r="D139" s="451"/>
      <c r="E139" s="451"/>
      <c r="F139" s="451"/>
      <c r="G139" s="198"/>
    </row>
    <row r="140" spans="2:7" ht="15">
      <c r="B140" s="176" t="str">
        <f>IF(ISBLANK('D COMP Budget'!B140),"",'D COMP Budget'!B140)</f>
        <v>Abonnements, droits d’adhésion</v>
      </c>
      <c r="C140" s="638"/>
      <c r="D140" s="638"/>
      <c r="E140" s="638"/>
      <c r="F140" s="638"/>
      <c r="G140" s="639"/>
    </row>
    <row r="141" spans="2:7">
      <c r="B141" s="247" t="str">
        <f>IF(ISBLANK('D COMP Budget'!B141),"",'D COMP Budget'!B141)</f>
        <v/>
      </c>
      <c r="C141" s="248"/>
      <c r="D141" s="451"/>
      <c r="E141" s="451"/>
      <c r="F141" s="451"/>
      <c r="G141" s="198"/>
    </row>
    <row r="142" spans="2:7">
      <c r="B142" s="247" t="str">
        <f>IF(ISBLANK('D COMP Budget'!B142),"",'D COMP Budget'!B142)</f>
        <v/>
      </c>
      <c r="C142" s="248"/>
      <c r="D142" s="451"/>
      <c r="E142" s="451"/>
      <c r="F142" s="451"/>
      <c r="G142" s="198"/>
    </row>
    <row r="143" spans="2:7">
      <c r="B143" s="247" t="str">
        <f>IF(ISBLANK('D COMP Budget'!B143),"",'D COMP Budget'!B143)</f>
        <v/>
      </c>
      <c r="C143" s="248"/>
      <c r="D143" s="451"/>
      <c r="E143" s="451"/>
      <c r="F143" s="451"/>
      <c r="G143" s="198"/>
    </row>
    <row r="144" spans="2:7">
      <c r="B144" s="247" t="str">
        <f>IF(ISBLANK('D COMP Budget'!B144),"",'D COMP Budget'!B144)</f>
        <v/>
      </c>
      <c r="C144" s="248"/>
      <c r="D144" s="451"/>
      <c r="E144" s="451"/>
      <c r="F144" s="451"/>
      <c r="G144" s="198"/>
    </row>
    <row r="145" spans="2:7">
      <c r="B145" s="247" t="str">
        <f>IF(ISBLANK('D COMP Budget'!B145),"",'D COMP Budget'!B145)</f>
        <v/>
      </c>
      <c r="C145" s="248"/>
      <c r="D145" s="451"/>
      <c r="E145" s="451"/>
      <c r="F145" s="451"/>
      <c r="G145" s="198"/>
    </row>
    <row r="146" spans="2:7" ht="15">
      <c r="B146" s="174" t="str">
        <f>IF(ISBLANK('D COMP Budget'!B146),"",'D COMP Budget'!B146)</f>
        <v>Frais de service</v>
      </c>
      <c r="C146" s="638"/>
      <c r="D146" s="638"/>
      <c r="E146" s="638"/>
      <c r="F146" s="638"/>
      <c r="G146" s="639"/>
    </row>
    <row r="147" spans="2:7">
      <c r="B147" s="247" t="str">
        <f>IF(ISBLANK('D COMP Budget'!B147),"",'D COMP Budget'!B147)</f>
        <v/>
      </c>
      <c r="C147" s="248"/>
      <c r="D147" s="451"/>
      <c r="E147" s="451"/>
      <c r="F147" s="451"/>
      <c r="G147" s="198"/>
    </row>
    <row r="148" spans="2:7">
      <c r="B148" s="247" t="str">
        <f>IF(ISBLANK('D COMP Budget'!B148),"",'D COMP Budget'!B148)</f>
        <v/>
      </c>
      <c r="C148" s="248"/>
      <c r="D148" s="451"/>
      <c r="E148" s="451"/>
      <c r="F148" s="451"/>
      <c r="G148" s="198"/>
    </row>
    <row r="149" spans="2:7">
      <c r="B149" s="247" t="str">
        <f>IF(ISBLANK('D COMP Budget'!B149),"",'D COMP Budget'!B149)</f>
        <v/>
      </c>
      <c r="C149" s="248"/>
      <c r="D149" s="451"/>
      <c r="E149" s="451"/>
      <c r="F149" s="451"/>
      <c r="G149" s="198"/>
    </row>
    <row r="150" spans="2:7">
      <c r="B150" s="247" t="str">
        <f>IF(ISBLANK('D COMP Budget'!B150),"",'D COMP Budget'!B150)</f>
        <v/>
      </c>
      <c r="C150" s="248"/>
      <c r="D150" s="451"/>
      <c r="E150" s="451"/>
      <c r="F150" s="451"/>
      <c r="G150" s="198"/>
    </row>
    <row r="151" spans="2:7">
      <c r="B151" s="247" t="str">
        <f>IF(ISBLANK('D COMP Budget'!B151),"",'D COMP Budget'!B151)</f>
        <v/>
      </c>
      <c r="C151" s="248"/>
      <c r="D151" s="451"/>
      <c r="E151" s="451"/>
      <c r="F151" s="451"/>
      <c r="G151" s="198"/>
    </row>
    <row r="152" spans="2:7" ht="15">
      <c r="B152" s="174" t="str">
        <f>IF(ISBLANK('D COMP Budget'!B152),"",'D COMP Budget'!B152)</f>
        <v>Vente de produits</v>
      </c>
      <c r="C152" s="638"/>
      <c r="D152" s="638"/>
      <c r="E152" s="638"/>
      <c r="F152" s="638"/>
      <c r="G152" s="639"/>
    </row>
    <row r="153" spans="2:7">
      <c r="B153" s="247" t="str">
        <f>IF(ISBLANK('D COMP Budget'!B153),"",'D COMP Budget'!B153)</f>
        <v/>
      </c>
      <c r="C153" s="248"/>
      <c r="D153" s="451"/>
      <c r="E153" s="451"/>
      <c r="F153" s="451"/>
      <c r="G153" s="198"/>
    </row>
    <row r="154" spans="2:7">
      <c r="B154" s="247" t="str">
        <f>IF(ISBLANK('D COMP Budget'!B154),"",'D COMP Budget'!B154)</f>
        <v/>
      </c>
      <c r="C154" s="248"/>
      <c r="D154" s="451"/>
      <c r="E154" s="451"/>
      <c r="F154" s="451"/>
      <c r="G154" s="198"/>
    </row>
    <row r="155" spans="2:7">
      <c r="B155" s="247" t="str">
        <f>IF(ISBLANK('D COMP Budget'!B155),"",'D COMP Budget'!B155)</f>
        <v/>
      </c>
      <c r="C155" s="248"/>
      <c r="D155" s="451"/>
      <c r="E155" s="451"/>
      <c r="F155" s="451"/>
      <c r="G155" s="198"/>
    </row>
    <row r="156" spans="2:7">
      <c r="B156" s="247" t="str">
        <f>IF(ISBLANK('D COMP Budget'!B156),"",'D COMP Budget'!B156)</f>
        <v/>
      </c>
      <c r="C156" s="248"/>
      <c r="D156" s="451"/>
      <c r="E156" s="451"/>
      <c r="F156" s="451"/>
      <c r="G156" s="198"/>
    </row>
    <row r="157" spans="2:7">
      <c r="B157" s="247" t="str">
        <f>IF(ISBLANK('D COMP Budget'!B157),"",'D COMP Budget'!B157)</f>
        <v/>
      </c>
      <c r="C157" s="248"/>
      <c r="D157" s="451"/>
      <c r="E157" s="451"/>
      <c r="F157" s="451"/>
      <c r="G157" s="198"/>
    </row>
    <row r="158" spans="2:7" ht="15">
      <c r="B158" s="174" t="str">
        <f>IF(ISBLANK('D COMP Budget'!B158),"",'D COMP Budget'!B158)</f>
        <v>Autres revenus gagnés</v>
      </c>
      <c r="C158" s="638"/>
      <c r="D158" s="638"/>
      <c r="E158" s="638"/>
      <c r="F158" s="638"/>
      <c r="G158" s="639"/>
    </row>
    <row r="159" spans="2:7">
      <c r="B159" s="247" t="str">
        <f>IF(ISBLANK('D COMP Budget'!B159),"",'D COMP Budget'!B159)</f>
        <v/>
      </c>
      <c r="C159" s="248"/>
      <c r="D159" s="451"/>
      <c r="E159" s="451"/>
      <c r="F159" s="451"/>
      <c r="G159" s="198"/>
    </row>
    <row r="160" spans="2:7">
      <c r="B160" s="247" t="str">
        <f>IF(ISBLANK('D COMP Budget'!B160),"",'D COMP Budget'!B160)</f>
        <v/>
      </c>
      <c r="C160" s="248"/>
      <c r="D160" s="451"/>
      <c r="E160" s="451"/>
      <c r="F160" s="451"/>
      <c r="G160" s="198"/>
    </row>
    <row r="161" spans="2:7">
      <c r="B161" s="247" t="str">
        <f>IF(ISBLANK('D COMP Budget'!B161),"",'D COMP Budget'!B161)</f>
        <v/>
      </c>
      <c r="C161" s="248"/>
      <c r="D161" s="451"/>
      <c r="E161" s="451"/>
      <c r="F161" s="451"/>
      <c r="G161" s="198"/>
    </row>
    <row r="162" spans="2:7">
      <c r="B162" s="247" t="str">
        <f>IF(ISBLANK('D COMP Budget'!B162),"",'D COMP Budget'!B162)</f>
        <v/>
      </c>
      <c r="C162" s="248"/>
      <c r="D162" s="451"/>
      <c r="E162" s="451"/>
      <c r="F162" s="451"/>
      <c r="G162" s="198"/>
    </row>
    <row r="163" spans="2:7">
      <c r="B163" s="247" t="str">
        <f>IF(ISBLANK('D COMP Budget'!B163),"",'D COMP Budget'!B163)</f>
        <v/>
      </c>
      <c r="C163" s="248"/>
      <c r="D163" s="451"/>
      <c r="E163" s="451"/>
      <c r="F163" s="451"/>
      <c r="G163" s="198"/>
    </row>
    <row r="164" spans="2:7" ht="15">
      <c r="B164" s="172" t="str">
        <f>IF(ISBLANK('D COMP Budget'!B164),"",'D COMP Budget'!B164)</f>
        <v>Sous-total - Revenus gagnés</v>
      </c>
      <c r="C164" s="450">
        <f>+'D COMP Budget'!C164</f>
        <v>0</v>
      </c>
      <c r="D164" s="449">
        <f>+SUM(D159:D163,D135:D139,D147:D151,D141:D145,D153:D157)</f>
        <v>0</v>
      </c>
      <c r="E164" s="449">
        <f>+SUM(E159:E163,E135:E139,E147:E151,E141:E145,E153:E157)</f>
        <v>0</v>
      </c>
      <c r="F164" s="449">
        <f>+SUM(F159:F163,F135:F139,F147:F151,F141:F145,F153:F157)</f>
        <v>0</v>
      </c>
      <c r="G164" s="198"/>
    </row>
    <row r="165" spans="2:7" s="182" customFormat="1" ht="6.75" customHeight="1">
      <c r="C165" s="203"/>
      <c r="D165" s="203"/>
      <c r="E165" s="203"/>
      <c r="F165" s="203"/>
    </row>
    <row r="166" spans="2:7" ht="15">
      <c r="B166" s="575" t="str">
        <f>IF(ISBLANK('D COMP Budget'!B166),"",'D COMP Budget'!B166)</f>
        <v>Revenus du secteur privé</v>
      </c>
      <c r="C166" s="576"/>
      <c r="D166" s="576"/>
      <c r="E166" s="576"/>
      <c r="F166" s="576"/>
      <c r="G166" s="577"/>
    </row>
    <row r="167" spans="2:7">
      <c r="B167" s="204" t="str">
        <f>IF(ISBLANK('D COMP Budget'!B167),"",'D COMP Budget'!B167)</f>
        <v>Commandites</v>
      </c>
      <c r="C167" s="246"/>
      <c r="D167" s="451"/>
      <c r="E167" s="451"/>
      <c r="F167" s="451"/>
      <c r="G167" s="198"/>
    </row>
    <row r="168" spans="2:7">
      <c r="B168" s="204" t="str">
        <f>IF(ISBLANK('D COMP Budget'!B168),"",'D COMP Budget'!B168)</f>
        <v>Dons</v>
      </c>
      <c r="C168" s="248"/>
      <c r="D168" s="451"/>
      <c r="E168" s="451"/>
      <c r="F168" s="451"/>
      <c r="G168" s="198"/>
    </row>
    <row r="169" spans="2:7">
      <c r="B169" s="204" t="str">
        <f>IF(ISBLANK('D COMP Budget'!B169),"",'D COMP Budget'!B169)</f>
        <v>Fondations</v>
      </c>
      <c r="C169" s="248"/>
      <c r="D169" s="451"/>
      <c r="E169" s="451"/>
      <c r="F169" s="451"/>
      <c r="G169" s="198"/>
    </row>
    <row r="170" spans="2:7">
      <c r="B170" s="204" t="str">
        <f>IF(ISBLANK('D COMP Budget'!B170),"",'D COMP Budget'!B170)</f>
        <v>Collectes de fonds</v>
      </c>
      <c r="C170" s="248"/>
      <c r="D170" s="451"/>
      <c r="E170" s="451"/>
      <c r="F170" s="451"/>
      <c r="G170" s="198"/>
    </row>
    <row r="171" spans="2:7" ht="15">
      <c r="B171" s="174" t="str">
        <f>IF(ISBLANK('D COMP Budget'!B171),"",'D COMP Budget'!B171)</f>
        <v>Autre revenus du secteur privé</v>
      </c>
      <c r="C171" s="638"/>
      <c r="D171" s="638"/>
      <c r="E171" s="638"/>
      <c r="F171" s="638"/>
      <c r="G171" s="639"/>
    </row>
    <row r="172" spans="2:7">
      <c r="B172" s="247" t="str">
        <f>IF(ISBLANK('D COMP Budget'!B172),"",'D COMP Budget'!B172)</f>
        <v/>
      </c>
      <c r="C172" s="248"/>
      <c r="D172" s="451"/>
      <c r="E172" s="451"/>
      <c r="F172" s="451"/>
      <c r="G172" s="198"/>
    </row>
    <row r="173" spans="2:7">
      <c r="B173" s="247" t="str">
        <f>IF(ISBLANK('D COMP Budget'!B173),"",'D COMP Budget'!B173)</f>
        <v/>
      </c>
      <c r="C173" s="248"/>
      <c r="D173" s="451"/>
      <c r="E173" s="451"/>
      <c r="F173" s="451"/>
      <c r="G173" s="198"/>
    </row>
    <row r="174" spans="2:7">
      <c r="B174" s="247" t="str">
        <f>IF(ISBLANK('D COMP Budget'!B174),"",'D COMP Budget'!B174)</f>
        <v/>
      </c>
      <c r="C174" s="248"/>
      <c r="D174" s="451"/>
      <c r="E174" s="451"/>
      <c r="F174" s="451"/>
      <c r="G174" s="198"/>
    </row>
    <row r="175" spans="2:7">
      <c r="B175" s="247" t="str">
        <f>IF(ISBLANK('D COMP Budget'!B175),"",'D COMP Budget'!B175)</f>
        <v/>
      </c>
      <c r="C175" s="248"/>
      <c r="D175" s="451"/>
      <c r="E175" s="451"/>
      <c r="F175" s="451"/>
      <c r="G175" s="198"/>
    </row>
    <row r="176" spans="2:7">
      <c r="B176" s="247" t="str">
        <f>IF(ISBLANK('D COMP Budget'!B176),"",'D COMP Budget'!B176)</f>
        <v/>
      </c>
      <c r="C176" s="248"/>
      <c r="D176" s="451"/>
      <c r="E176" s="451"/>
      <c r="F176" s="451"/>
      <c r="G176" s="198"/>
    </row>
    <row r="177" spans="2:7" ht="15">
      <c r="B177" s="172" t="str">
        <f>IF(ISBLANK('D COMP Budget'!B177),"",'D COMP Budget'!B177)</f>
        <v>Sous-total - Revenus du secteur privé</v>
      </c>
      <c r="C177" s="450">
        <f>+'D COMP Budget'!C177</f>
        <v>0</v>
      </c>
      <c r="D177" s="449">
        <f>+SUM(D172:D176,D167:D170)</f>
        <v>0</v>
      </c>
      <c r="E177" s="449">
        <f>+SUM(E172:E176,E167:E170)</f>
        <v>0</v>
      </c>
      <c r="F177" s="449">
        <f>+SUM(F172:F176,F167:F170)</f>
        <v>0</v>
      </c>
      <c r="G177" s="198"/>
    </row>
    <row r="178" spans="2:7" s="182" customFormat="1" ht="6.75" customHeight="1">
      <c r="C178" s="203"/>
      <c r="D178" s="203"/>
      <c r="E178" s="203"/>
      <c r="F178" s="203"/>
    </row>
    <row r="179" spans="2:7" ht="15">
      <c r="B179" s="575" t="str">
        <f>IF(ISBLANK('D COMP Budget'!B179),"",'D COMP Budget'!B179)</f>
        <v>Revenus du secteur public</v>
      </c>
      <c r="C179" s="576"/>
      <c r="D179" s="576"/>
      <c r="E179" s="576"/>
      <c r="F179" s="576"/>
      <c r="G179" s="577"/>
    </row>
    <row r="180" spans="2:7" ht="37.5" customHeight="1">
      <c r="B180" s="474" t="str">
        <f>IF(ISBLANK('D COMP Budget'!B180),"",'D COMP Budget'!B180)</f>
        <v>Subvention pour cette demande, jusqu’à 100 000 $ par année, jusqu’à 3 ans</v>
      </c>
      <c r="C180" s="453">
        <f>+'D COMP Budget'!C180</f>
        <v>0</v>
      </c>
      <c r="D180" s="451"/>
      <c r="E180" s="451"/>
      <c r="F180" s="451"/>
      <c r="G180" s="198"/>
    </row>
    <row r="181" spans="2:7" ht="42.75">
      <c r="B181" s="173" t="str">
        <f>IF(ISBLANK('D COMP Budget'!B181),"",'D COMP Budget'!B181)</f>
        <v>Soutien à l'accès aux services (Veuillez soumettre une demande distincte au Soutien à l'accès aux services)</v>
      </c>
      <c r="C181" s="248"/>
      <c r="D181" s="451"/>
      <c r="E181" s="451"/>
      <c r="F181" s="451"/>
      <c r="G181" s="198"/>
    </row>
    <row r="182" spans="2:7" ht="33" customHeight="1">
      <c r="B182" s="202" t="str">
        <f>IF(ISBLANK('D COMP Budget'!B182),"",'D COMP Budget'!B182)</f>
        <v xml:space="preserve">Autres subventions du Conseil des arts du Canada </v>
      </c>
      <c r="C182" s="638"/>
      <c r="D182" s="638"/>
      <c r="E182" s="638"/>
      <c r="F182" s="638"/>
      <c r="G182" s="639"/>
    </row>
    <row r="183" spans="2:7">
      <c r="B183" s="247" t="str">
        <f>IF(ISBLANK('D COMP Budget'!B183),"",'D COMP Budget'!B183)</f>
        <v/>
      </c>
      <c r="C183" s="246"/>
      <c r="D183" s="451"/>
      <c r="E183" s="451"/>
      <c r="F183" s="451"/>
      <c r="G183" s="198"/>
    </row>
    <row r="184" spans="2:7">
      <c r="B184" s="247" t="str">
        <f>IF(ISBLANK('D COMP Budget'!B184),"",'D COMP Budget'!B184)</f>
        <v/>
      </c>
      <c r="C184" s="246"/>
      <c r="D184" s="451"/>
      <c r="E184" s="451"/>
      <c r="F184" s="451"/>
      <c r="G184" s="198"/>
    </row>
    <row r="185" spans="2:7">
      <c r="B185" s="247" t="str">
        <f>IF(ISBLANK('D COMP Budget'!B185),"",'D COMP Budget'!B185)</f>
        <v/>
      </c>
      <c r="C185" s="246"/>
      <c r="D185" s="451"/>
      <c r="E185" s="451"/>
      <c r="F185" s="451"/>
      <c r="G185" s="198"/>
    </row>
    <row r="186" spans="2:7">
      <c r="B186" s="247" t="str">
        <f>IF(ISBLANK('D COMP Budget'!B186),"",'D COMP Budget'!B186)</f>
        <v/>
      </c>
      <c r="C186" s="246"/>
      <c r="D186" s="451"/>
      <c r="E186" s="451"/>
      <c r="F186" s="451"/>
      <c r="G186" s="198"/>
    </row>
    <row r="187" spans="2:7">
      <c r="B187" s="247" t="str">
        <f>IF(ISBLANK('D COMP Budget'!B187),"",'D COMP Budget'!B187)</f>
        <v/>
      </c>
      <c r="C187" s="246"/>
      <c r="D187" s="451"/>
      <c r="E187" s="451"/>
      <c r="F187" s="451"/>
      <c r="G187" s="198"/>
    </row>
    <row r="188" spans="2:7" ht="15">
      <c r="B188" s="174" t="str">
        <f>IF(ISBLANK('D COMP Budget'!B188),"",'D COMP Budget'!B188)</f>
        <v>Autre subvention fédérale</v>
      </c>
      <c r="C188" s="638"/>
      <c r="D188" s="638"/>
      <c r="E188" s="638"/>
      <c r="F188" s="638"/>
      <c r="G188" s="639"/>
    </row>
    <row r="189" spans="2:7">
      <c r="B189" s="247" t="str">
        <f>IF(ISBLANK('D COMP Budget'!B189),"",'D COMP Budget'!B189)</f>
        <v/>
      </c>
      <c r="C189" s="246"/>
      <c r="D189" s="451"/>
      <c r="E189" s="451"/>
      <c r="F189" s="451"/>
      <c r="G189" s="198"/>
    </row>
    <row r="190" spans="2:7">
      <c r="B190" s="247" t="str">
        <f>IF(ISBLANK('D COMP Budget'!B190),"",'D COMP Budget'!B190)</f>
        <v/>
      </c>
      <c r="C190" s="246"/>
      <c r="D190" s="451"/>
      <c r="E190" s="451"/>
      <c r="F190" s="451"/>
      <c r="G190" s="198"/>
    </row>
    <row r="191" spans="2:7">
      <c r="B191" s="247" t="str">
        <f>IF(ISBLANK('D COMP Budget'!B191),"",'D COMP Budget'!B191)</f>
        <v/>
      </c>
      <c r="C191" s="246"/>
      <c r="D191" s="451"/>
      <c r="E191" s="451"/>
      <c r="F191" s="451"/>
      <c r="G191" s="198"/>
    </row>
    <row r="192" spans="2:7">
      <c r="B192" s="247" t="str">
        <f>IF(ISBLANK('D COMP Budget'!B192),"",'D COMP Budget'!B192)</f>
        <v/>
      </c>
      <c r="C192" s="246"/>
      <c r="D192" s="451"/>
      <c r="E192" s="451"/>
      <c r="F192" s="451"/>
      <c r="G192" s="198"/>
    </row>
    <row r="193" spans="2:7">
      <c r="B193" s="247" t="str">
        <f>IF(ISBLANK('D COMP Budget'!B193),"",'D COMP Budget'!B193)</f>
        <v/>
      </c>
      <c r="C193" s="246"/>
      <c r="D193" s="451"/>
      <c r="E193" s="451"/>
      <c r="F193" s="451"/>
      <c r="G193" s="198"/>
    </row>
    <row r="194" spans="2:7" ht="15">
      <c r="B194" s="174" t="str">
        <f>IF(ISBLANK('D COMP Budget'!B194),"",'D COMP Budget'!B194)</f>
        <v>Subvention provinciale ou territoriale</v>
      </c>
      <c r="C194" s="638"/>
      <c r="D194" s="638"/>
      <c r="E194" s="638"/>
      <c r="F194" s="638"/>
      <c r="G194" s="639"/>
    </row>
    <row r="195" spans="2:7">
      <c r="B195" s="247" t="str">
        <f>IF(ISBLANK('D COMP Budget'!B195),"",'D COMP Budget'!B195)</f>
        <v/>
      </c>
      <c r="C195" s="246"/>
      <c r="D195" s="451"/>
      <c r="E195" s="451"/>
      <c r="F195" s="451"/>
      <c r="G195" s="198"/>
    </row>
    <row r="196" spans="2:7">
      <c r="B196" s="247" t="str">
        <f>IF(ISBLANK('D COMP Budget'!B196),"",'D COMP Budget'!B196)</f>
        <v/>
      </c>
      <c r="C196" s="246"/>
      <c r="D196" s="451"/>
      <c r="E196" s="451"/>
      <c r="F196" s="451"/>
      <c r="G196" s="198"/>
    </row>
    <row r="197" spans="2:7">
      <c r="B197" s="247" t="str">
        <f>IF(ISBLANK('D COMP Budget'!B197),"",'D COMP Budget'!B197)</f>
        <v/>
      </c>
      <c r="C197" s="246"/>
      <c r="D197" s="451"/>
      <c r="E197" s="451"/>
      <c r="F197" s="451"/>
      <c r="G197" s="198"/>
    </row>
    <row r="198" spans="2:7">
      <c r="B198" s="247" t="str">
        <f>IF(ISBLANK('D COMP Budget'!B198),"",'D COMP Budget'!B198)</f>
        <v/>
      </c>
      <c r="C198" s="246"/>
      <c r="D198" s="451"/>
      <c r="E198" s="451"/>
      <c r="F198" s="451"/>
      <c r="G198" s="198"/>
    </row>
    <row r="199" spans="2:7">
      <c r="B199" s="247" t="str">
        <f>IF(ISBLANK('D COMP Budget'!B199),"",'D COMP Budget'!B199)</f>
        <v/>
      </c>
      <c r="C199" s="246"/>
      <c r="D199" s="451"/>
      <c r="E199" s="451"/>
      <c r="F199" s="451"/>
      <c r="G199" s="198"/>
    </row>
    <row r="200" spans="2:7" ht="15">
      <c r="B200" s="174" t="str">
        <f>IF(ISBLANK('D COMP Budget'!B200),"",'D COMP Budget'!B200)</f>
        <v>Subvention municipale ou régionale</v>
      </c>
      <c r="C200" s="638"/>
      <c r="D200" s="638"/>
      <c r="E200" s="638"/>
      <c r="F200" s="638"/>
      <c r="G200" s="639"/>
    </row>
    <row r="201" spans="2:7">
      <c r="B201" s="247" t="str">
        <f>IF(ISBLANK('D COMP Budget'!B201),"",'D COMP Budget'!B201)</f>
        <v/>
      </c>
      <c r="C201" s="246"/>
      <c r="D201" s="451"/>
      <c r="E201" s="451"/>
      <c r="F201" s="451"/>
      <c r="G201" s="198"/>
    </row>
    <row r="202" spans="2:7">
      <c r="B202" s="247" t="str">
        <f>IF(ISBLANK('D COMP Budget'!B202),"",'D COMP Budget'!B202)</f>
        <v/>
      </c>
      <c r="C202" s="246"/>
      <c r="D202" s="451"/>
      <c r="E202" s="451"/>
      <c r="F202" s="451"/>
      <c r="G202" s="198"/>
    </row>
    <row r="203" spans="2:7">
      <c r="B203" s="247" t="str">
        <f>IF(ISBLANK('D COMP Budget'!B203),"",'D COMP Budget'!B203)</f>
        <v/>
      </c>
      <c r="C203" s="246"/>
      <c r="D203" s="451"/>
      <c r="E203" s="451"/>
      <c r="F203" s="451"/>
      <c r="G203" s="198"/>
    </row>
    <row r="204" spans="2:7">
      <c r="B204" s="247" t="str">
        <f>IF(ISBLANK('D COMP Budget'!B204),"",'D COMP Budget'!B204)</f>
        <v/>
      </c>
      <c r="C204" s="246"/>
      <c r="D204" s="451"/>
      <c r="E204" s="451"/>
      <c r="F204" s="451"/>
      <c r="G204" s="198"/>
    </row>
    <row r="205" spans="2:7">
      <c r="B205" s="247" t="str">
        <f>IF(ISBLANK('D COMP Budget'!B205),"",'D COMP Budget'!B205)</f>
        <v/>
      </c>
      <c r="C205" s="246"/>
      <c r="D205" s="451"/>
      <c r="E205" s="451"/>
      <c r="F205" s="451"/>
      <c r="G205" s="198"/>
    </row>
    <row r="206" spans="2:7" ht="15">
      <c r="B206" s="174" t="str">
        <f>IF(ISBLANK('D COMP Budget'!B206),"",'D COMP Budget'!B206)</f>
        <v>Autre revenus du secteur public</v>
      </c>
      <c r="C206" s="638"/>
      <c r="D206" s="638"/>
      <c r="E206" s="638"/>
      <c r="F206" s="638"/>
      <c r="G206" s="639"/>
    </row>
    <row r="207" spans="2:7">
      <c r="B207" s="247" t="str">
        <f>IF(ISBLANK('D COMP Budget'!B207),"",'D COMP Budget'!B207)</f>
        <v/>
      </c>
      <c r="C207" s="246"/>
      <c r="D207" s="451"/>
      <c r="E207" s="451"/>
      <c r="F207" s="451"/>
      <c r="G207" s="198"/>
    </row>
    <row r="208" spans="2:7">
      <c r="B208" s="247" t="str">
        <f>IF(ISBLANK('D COMP Budget'!B208),"",'D COMP Budget'!B208)</f>
        <v/>
      </c>
      <c r="C208" s="246"/>
      <c r="D208" s="451"/>
      <c r="E208" s="451"/>
      <c r="F208" s="451"/>
      <c r="G208" s="198"/>
    </row>
    <row r="209" spans="2:7">
      <c r="B209" s="247" t="str">
        <f>IF(ISBLANK('D COMP Budget'!B209),"",'D COMP Budget'!B209)</f>
        <v/>
      </c>
      <c r="C209" s="246"/>
      <c r="D209" s="451"/>
      <c r="E209" s="451"/>
      <c r="F209" s="451"/>
      <c r="G209" s="198"/>
    </row>
    <row r="210" spans="2:7">
      <c r="B210" s="247" t="str">
        <f>IF(ISBLANK('D COMP Budget'!B210),"",'D COMP Budget'!B210)</f>
        <v/>
      </c>
      <c r="C210" s="246"/>
      <c r="D210" s="451"/>
      <c r="E210" s="451"/>
      <c r="F210" s="451"/>
      <c r="G210" s="198"/>
    </row>
    <row r="211" spans="2:7">
      <c r="B211" s="247" t="str">
        <f>IF(ISBLANK('D COMP Budget'!B211),"",'D COMP Budget'!B211)</f>
        <v/>
      </c>
      <c r="C211" s="246"/>
      <c r="D211" s="451"/>
      <c r="E211" s="451"/>
      <c r="F211" s="451"/>
      <c r="G211" s="198"/>
    </row>
    <row r="212" spans="2:7" ht="15">
      <c r="B212" s="172" t="str">
        <f>IF(ISBLANK('D COMP Budget'!B212),"",'D COMP Budget'!B212)</f>
        <v>Sous-total - Revenus du secteur public</v>
      </c>
      <c r="C212" s="450">
        <f>+'D COMP Budget'!C212</f>
        <v>0</v>
      </c>
      <c r="D212" s="449">
        <f>+SUM(D189:D193,D195:D199,D201:D205,D207:D211,D180:D181,D183:D187)</f>
        <v>0</v>
      </c>
      <c r="E212" s="449">
        <f>+SUM(E189:E193,E195:E199,E201:E205,E207:E211,E180:E181,E183:E187)</f>
        <v>0</v>
      </c>
      <c r="F212" s="449">
        <f>+SUM(F189:F193,F195:F199,F201:F205,F207:F211,F180:F181,F183:F187)</f>
        <v>0</v>
      </c>
      <c r="G212" s="198"/>
    </row>
    <row r="213" spans="2:7" ht="6.75" customHeight="1">
      <c r="C213" s="199"/>
      <c r="D213" s="199"/>
      <c r="E213" s="199"/>
      <c r="F213" s="199"/>
    </row>
    <row r="214" spans="2:7" ht="15">
      <c r="B214" s="653" t="str">
        <f>IF(ISBLANK('D COMP Budget'!B214),"",'D COMP Budget'!B214)</f>
        <v>Services en nature</v>
      </c>
      <c r="C214" s="654"/>
      <c r="D214" s="654"/>
      <c r="E214" s="654"/>
      <c r="F214" s="654"/>
      <c r="G214" s="654"/>
    </row>
    <row r="215" spans="2:7">
      <c r="B215" s="247" t="str">
        <f>IF(ISBLANK('D COMP Budget'!B215),"",'D COMP Budget'!B215)</f>
        <v/>
      </c>
      <c r="C215" s="246"/>
      <c r="D215" s="451"/>
      <c r="E215" s="451"/>
      <c r="F215" s="451"/>
      <c r="G215" s="198"/>
    </row>
    <row r="216" spans="2:7">
      <c r="B216" s="247" t="str">
        <f>IF(ISBLANK('D COMP Budget'!B216),"",'D COMP Budget'!B216)</f>
        <v/>
      </c>
      <c r="C216" s="246"/>
      <c r="D216" s="451"/>
      <c r="E216" s="451"/>
      <c r="F216" s="451"/>
      <c r="G216" s="198"/>
    </row>
    <row r="217" spans="2:7">
      <c r="B217" s="247" t="str">
        <f>IF(ISBLANK('D COMP Budget'!B217),"",'D COMP Budget'!B217)</f>
        <v/>
      </c>
      <c r="C217" s="246"/>
      <c r="D217" s="451"/>
      <c r="E217" s="451"/>
      <c r="F217" s="451"/>
      <c r="G217" s="198"/>
    </row>
    <row r="218" spans="2:7">
      <c r="B218" s="247" t="str">
        <f>IF(ISBLANK('D COMP Budget'!B218),"",'D COMP Budget'!B218)</f>
        <v/>
      </c>
      <c r="C218" s="246"/>
      <c r="D218" s="451"/>
      <c r="E218" s="451"/>
      <c r="F218" s="451"/>
      <c r="G218" s="198"/>
    </row>
    <row r="219" spans="2:7">
      <c r="B219" s="247" t="str">
        <f>IF(ISBLANK('D COMP Budget'!B219),"",'D COMP Budget'!B219)</f>
        <v/>
      </c>
      <c r="C219" s="246"/>
      <c r="D219" s="451"/>
      <c r="E219" s="451"/>
      <c r="F219" s="451"/>
      <c r="G219" s="198"/>
    </row>
    <row r="220" spans="2:7" ht="15">
      <c r="B220" s="172" t="str">
        <f>IF(ISBLANK('D COMP Budget'!B220),"",'D COMP Budget'!B220)</f>
        <v>Sous-total – Services en nature</v>
      </c>
      <c r="C220" s="450">
        <f>+'D COMP Budget'!C220</f>
        <v>0</v>
      </c>
      <c r="D220" s="449">
        <f>+SUM(D215:D219)</f>
        <v>0</v>
      </c>
      <c r="E220" s="449">
        <f>+SUM(E215:E219)</f>
        <v>0</v>
      </c>
      <c r="F220" s="449">
        <f>+SUM(F215:F219)</f>
        <v>0</v>
      </c>
      <c r="G220" s="198"/>
    </row>
    <row r="221" spans="2:7" ht="6.75" customHeight="1">
      <c r="C221" s="199"/>
      <c r="D221" s="199"/>
      <c r="E221" s="199"/>
      <c r="F221" s="199"/>
    </row>
    <row r="222" spans="2:7" ht="15">
      <c r="B222" s="575" t="str">
        <f>IF(ISBLANK('D COMP Budget'!B222),"",'D COMP Budget'!B222)</f>
        <v>Autres revenus</v>
      </c>
      <c r="C222" s="576"/>
      <c r="D222" s="576"/>
      <c r="E222" s="576"/>
      <c r="F222" s="576"/>
      <c r="G222" s="577"/>
    </row>
    <row r="223" spans="2:7">
      <c r="B223" s="247" t="str">
        <f>IF(ISBLANK('D COMP Budget'!B223),"",'D COMP Budget'!B223)</f>
        <v/>
      </c>
      <c r="C223" s="246"/>
      <c r="D223" s="451"/>
      <c r="E223" s="451"/>
      <c r="F223" s="451"/>
      <c r="G223" s="198"/>
    </row>
    <row r="224" spans="2:7">
      <c r="B224" s="247" t="str">
        <f>IF(ISBLANK('D COMP Budget'!B224),"",'D COMP Budget'!B224)</f>
        <v/>
      </c>
      <c r="C224" s="246"/>
      <c r="D224" s="451"/>
      <c r="E224" s="451"/>
      <c r="F224" s="451"/>
      <c r="G224" s="198"/>
    </row>
    <row r="225" spans="2:7">
      <c r="B225" s="247" t="str">
        <f>IF(ISBLANK('D COMP Budget'!B225),"",'D COMP Budget'!B225)</f>
        <v/>
      </c>
      <c r="C225" s="246"/>
      <c r="D225" s="451"/>
      <c r="E225" s="451"/>
      <c r="F225" s="451"/>
      <c r="G225" s="198"/>
    </row>
    <row r="226" spans="2:7">
      <c r="B226" s="247" t="str">
        <f>IF(ISBLANK('D COMP Budget'!B226),"",'D COMP Budget'!B226)</f>
        <v/>
      </c>
      <c r="C226" s="246"/>
      <c r="D226" s="451"/>
      <c r="E226" s="451"/>
      <c r="F226" s="451"/>
      <c r="G226" s="198"/>
    </row>
    <row r="227" spans="2:7">
      <c r="B227" s="247" t="str">
        <f>IF(ISBLANK('D COMP Budget'!B227),"",'D COMP Budget'!B227)</f>
        <v/>
      </c>
      <c r="C227" s="246"/>
      <c r="D227" s="451"/>
      <c r="E227" s="451"/>
      <c r="F227" s="451"/>
      <c r="G227" s="198"/>
    </row>
    <row r="228" spans="2:7" ht="15">
      <c r="B228" s="174" t="str">
        <f>IF(ISBLANK('D COMP Budget'!B228),"",'D COMP Budget'!B228)</f>
        <v>Paiements différés</v>
      </c>
      <c r="C228" s="638"/>
      <c r="D228" s="638"/>
      <c r="E228" s="638"/>
      <c r="F228" s="638"/>
      <c r="G228" s="639"/>
    </row>
    <row r="229" spans="2:7">
      <c r="B229" s="247" t="str">
        <f>IF(ISBLANK('D COMP Budget'!B229),"",'D COMP Budget'!B229)</f>
        <v/>
      </c>
      <c r="C229" s="246"/>
      <c r="D229" s="451"/>
      <c r="E229" s="451"/>
      <c r="F229" s="451"/>
      <c r="G229" s="198"/>
    </row>
    <row r="230" spans="2:7">
      <c r="B230" s="247" t="str">
        <f>IF(ISBLANK('D COMP Budget'!B230),"",'D COMP Budget'!B230)</f>
        <v/>
      </c>
      <c r="C230" s="246"/>
      <c r="D230" s="451"/>
      <c r="E230" s="451"/>
      <c r="F230" s="451"/>
      <c r="G230" s="198"/>
    </row>
    <row r="231" spans="2:7">
      <c r="B231" s="247" t="str">
        <f>IF(ISBLANK('D COMP Budget'!B231),"",'D COMP Budget'!B231)</f>
        <v/>
      </c>
      <c r="C231" s="246"/>
      <c r="D231" s="451"/>
      <c r="E231" s="451"/>
      <c r="F231" s="451"/>
      <c r="G231" s="198"/>
    </row>
    <row r="232" spans="2:7" ht="15">
      <c r="B232" s="172" t="str">
        <f>IF(ISBLANK('D COMP Budget'!B232),"",'D COMP Budget'!B232)</f>
        <v>Sous-total - Autres revenus</v>
      </c>
      <c r="C232" s="450">
        <f>+'D COMP Budget'!C232</f>
        <v>0</v>
      </c>
      <c r="D232" s="449">
        <f>+SUM(D229:D231,D223:D227)</f>
        <v>0</v>
      </c>
      <c r="E232" s="449">
        <f>+SUM(E229:E231,E223:E227)</f>
        <v>0</v>
      </c>
      <c r="F232" s="449">
        <f>+SUM(F229:F231,F223:F227)</f>
        <v>0</v>
      </c>
      <c r="G232" s="198"/>
    </row>
    <row r="233" spans="2:7" ht="6.75" customHeight="1">
      <c r="C233" s="199"/>
      <c r="D233" s="199"/>
      <c r="E233" s="199"/>
      <c r="F233" s="199"/>
    </row>
    <row r="234" spans="2:7" ht="17.25" customHeight="1">
      <c r="B234" s="168" t="str">
        <f>IF(ISBLANK('D COMP Budget'!B234),"",'D COMP Budget'!B234)</f>
        <v>Total des revenus</v>
      </c>
      <c r="C234" s="450">
        <f>C164+C177+C212+C232+C220</f>
        <v>0</v>
      </c>
      <c r="D234" s="449">
        <f>D164+D177+D212+D232+D220</f>
        <v>0</v>
      </c>
      <c r="E234" s="449">
        <f>E164+E177+E212+E232+E220</f>
        <v>0</v>
      </c>
      <c r="F234" s="449">
        <f>F164+F177+F212+F232+F220</f>
        <v>0</v>
      </c>
      <c r="G234" s="198"/>
    </row>
    <row r="235" spans="2:7" ht="8.25" customHeight="1">
      <c r="C235" s="196"/>
      <c r="D235" s="196"/>
      <c r="E235" s="196"/>
    </row>
    <row r="236" spans="2:7" ht="15">
      <c r="B236" s="169" t="str">
        <f>IF(ISBLANK('D COMP Budget'!B236),"",'D COMP Budget'!B236)</f>
        <v>Total des coûts</v>
      </c>
      <c r="C236" s="450">
        <f>C127</f>
        <v>0</v>
      </c>
      <c r="D236" s="449">
        <f>D127</f>
        <v>0</v>
      </c>
      <c r="E236" s="449">
        <f>E127</f>
        <v>0</v>
      </c>
      <c r="F236" s="449">
        <f>F127</f>
        <v>0</v>
      </c>
      <c r="G236" s="157"/>
    </row>
    <row r="237" spans="2:7" ht="8.25" customHeight="1">
      <c r="C237" s="196"/>
      <c r="D237" s="196"/>
      <c r="E237" s="196"/>
    </row>
    <row r="238" spans="2:7" ht="15">
      <c r="B238" s="197" t="str">
        <f>IF(ISBLANK('D COMP Budget'!B238),"",'D COMP Budget'!B238)</f>
        <v>Excédent (Déficit)</v>
      </c>
      <c r="C238" s="450">
        <f>C234-C236</f>
        <v>0</v>
      </c>
      <c r="D238" s="449">
        <f>D234-D236</f>
        <v>0</v>
      </c>
      <c r="E238" s="449">
        <f>E234-E236</f>
        <v>0</v>
      </c>
      <c r="F238" s="449">
        <f>F234-F236</f>
        <v>0</v>
      </c>
      <c r="G238" s="27"/>
    </row>
    <row r="239" spans="2:7" ht="8.25" customHeight="1">
      <c r="C239" s="196"/>
      <c r="D239" s="196"/>
      <c r="E239" s="196"/>
    </row>
    <row r="240" spans="2:7" ht="32.25" customHeight="1">
      <c r="B240" s="168" t="str">
        <f>IF(ISBLANK('D COMP Budget'!B240),"",'D COMP Budget'!B240)</f>
        <v>% du Total des coûts que représente la subvention</v>
      </c>
      <c r="C240" s="245" t="str">
        <f>IFERROR((C180/C236),"")</f>
        <v/>
      </c>
      <c r="D240" s="195" t="str">
        <f>IFERROR((D180/D236),"")</f>
        <v/>
      </c>
      <c r="E240" s="195" t="str">
        <f>IFERROR((E180/E236),"")</f>
        <v/>
      </c>
      <c r="F240" s="195" t="str">
        <f>IFERROR((F180/F236),"")</f>
        <v/>
      </c>
      <c r="G240" s="157"/>
    </row>
    <row r="242" spans="2:6">
      <c r="B242" s="578" t="s">
        <v>70</v>
      </c>
      <c r="C242" s="578"/>
      <c r="D242" s="578"/>
      <c r="E242" s="578"/>
      <c r="F242" s="578"/>
    </row>
    <row r="243" spans="2:6">
      <c r="B243" s="578"/>
      <c r="C243" s="578"/>
      <c r="D243" s="578"/>
      <c r="E243" s="578"/>
      <c r="F243" s="578"/>
    </row>
  </sheetData>
  <sheetProtection password="C14C" sheet="1" objects="1" scenarios="1" formatRows="0"/>
  <mergeCells count="27">
    <mergeCell ref="B2:G2"/>
    <mergeCell ref="B10:G10"/>
    <mergeCell ref="B25:G25"/>
    <mergeCell ref="B40:G40"/>
    <mergeCell ref="C97:G97"/>
    <mergeCell ref="B5:B8"/>
    <mergeCell ref="B242:F243"/>
    <mergeCell ref="B133:G133"/>
    <mergeCell ref="B166:G166"/>
    <mergeCell ref="B179:G179"/>
    <mergeCell ref="B214:G214"/>
    <mergeCell ref="B222:G222"/>
    <mergeCell ref="C228:G228"/>
    <mergeCell ref="C134:G134"/>
    <mergeCell ref="C140:G140"/>
    <mergeCell ref="C200:G200"/>
    <mergeCell ref="C206:G206"/>
    <mergeCell ref="B130:G130"/>
    <mergeCell ref="C98:G98"/>
    <mergeCell ref="B112:G112"/>
    <mergeCell ref="C194:G194"/>
    <mergeCell ref="C146:G146"/>
    <mergeCell ref="C152:G152"/>
    <mergeCell ref="C158:G158"/>
    <mergeCell ref="C171:G171"/>
    <mergeCell ref="C182:G182"/>
    <mergeCell ref="C188:G188"/>
  </mergeCells>
  <printOptions horizontalCentered="1"/>
  <pageMargins left="0.70866141732283472" right="0.70866141732283472" top="0.74803149606299213" bottom="0.74803149606299213" header="0.31496062992125984" footer="0.31496062992125984"/>
  <pageSetup paperSize="5" scale="83" fitToHeight="0" orientation="landscape" r:id="rId1"/>
  <headerFooter>
    <oddFooter>&amp;L&amp;"-,Bold"Conseil des arts du Canada Confidentiel&amp;C&amp;D&amp;RPage &amp;P</oddFooter>
  </headerFooter>
  <ignoredErrors>
    <ignoredError sqref="B13:G23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Q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167" customWidth="1"/>
    <col min="2" max="2" width="42" style="167" customWidth="1"/>
    <col min="3" max="4" width="17.5703125" style="167" customWidth="1"/>
    <col min="5" max="5" width="17.140625" style="167" customWidth="1"/>
    <col min="6" max="6" width="16.7109375" style="167" customWidth="1"/>
    <col min="7" max="7" width="19" style="167" customWidth="1"/>
    <col min="8" max="8" width="17.7109375" style="167" customWidth="1"/>
    <col min="9" max="9" width="16.42578125" style="167" customWidth="1"/>
    <col min="10" max="10" width="51.28515625" style="167" customWidth="1"/>
    <col min="11" max="16384" width="9.140625" style="167"/>
  </cols>
  <sheetData>
    <row r="1" spans="1:17">
      <c r="B1" s="8" t="s">
        <v>469</v>
      </c>
    </row>
    <row r="2" spans="1:17" s="238" customFormat="1" ht="18.75" customHeight="1">
      <c r="B2" s="643" t="s">
        <v>223</v>
      </c>
      <c r="C2" s="643"/>
      <c r="D2" s="643"/>
      <c r="E2" s="643"/>
      <c r="F2" s="643"/>
      <c r="G2" s="643"/>
      <c r="H2" s="643"/>
      <c r="I2" s="643"/>
      <c r="J2" s="643"/>
      <c r="M2" s="167"/>
    </row>
    <row r="3" spans="1:17" s="238" customFormat="1" ht="6.75" customHeight="1">
      <c r="B3" s="239"/>
      <c r="C3" s="190"/>
      <c r="D3" s="189"/>
      <c r="E3" s="189"/>
      <c r="F3" s="189"/>
      <c r="G3" s="189"/>
      <c r="H3" s="189"/>
      <c r="I3" s="189"/>
      <c r="J3" s="189"/>
      <c r="K3" s="260"/>
    </row>
    <row r="4" spans="1:17" ht="51" customHeight="1">
      <c r="A4" s="182"/>
      <c r="B4" s="259" t="s">
        <v>189</v>
      </c>
      <c r="C4" s="258" t="s">
        <v>204</v>
      </c>
      <c r="D4" s="482" t="s">
        <v>222</v>
      </c>
      <c r="E4" s="479" t="s">
        <v>221</v>
      </c>
      <c r="F4" s="257" t="s">
        <v>220</v>
      </c>
      <c r="G4" s="479" t="s">
        <v>219</v>
      </c>
      <c r="H4" s="479" t="s">
        <v>213</v>
      </c>
      <c r="I4" s="481" t="s">
        <v>212</v>
      </c>
      <c r="J4" s="188" t="s">
        <v>142</v>
      </c>
      <c r="M4" s="256"/>
      <c r="Q4" s="233"/>
    </row>
    <row r="5" spans="1:17" ht="14.25" customHeight="1">
      <c r="A5" s="182"/>
      <c r="B5" s="655" t="s">
        <v>208</v>
      </c>
      <c r="C5" s="470" t="s">
        <v>188</v>
      </c>
      <c r="D5" s="470" t="s">
        <v>188</v>
      </c>
      <c r="E5" s="470" t="s">
        <v>188</v>
      </c>
      <c r="F5" s="470" t="s">
        <v>188</v>
      </c>
      <c r="G5" s="470" t="s">
        <v>188</v>
      </c>
      <c r="H5" s="470" t="s">
        <v>188</v>
      </c>
      <c r="I5" s="470"/>
      <c r="J5" s="254"/>
      <c r="M5" s="256"/>
      <c r="Q5" s="233"/>
    </row>
    <row r="6" spans="1:17" ht="14.25" customHeight="1">
      <c r="A6" s="182"/>
      <c r="B6" s="655"/>
      <c r="C6" s="476" t="str">
        <f>+'F COMP Mise à jour Année 1'!F6</f>
        <v>Date :</v>
      </c>
      <c r="D6" s="476" t="str">
        <f>+'D COMP Budget'!D6</f>
        <v>Date :</v>
      </c>
      <c r="E6" s="469" t="s">
        <v>141</v>
      </c>
      <c r="F6" s="469" t="s">
        <v>141</v>
      </c>
      <c r="G6" s="469" t="s">
        <v>141</v>
      </c>
      <c r="H6" s="469" t="s">
        <v>141</v>
      </c>
      <c r="I6" s="476"/>
      <c r="J6" s="254"/>
      <c r="Q6" s="233"/>
    </row>
    <row r="7" spans="1:17" ht="15" customHeight="1">
      <c r="A7" s="182"/>
      <c r="B7" s="655"/>
      <c r="C7" s="255" t="s">
        <v>187</v>
      </c>
      <c r="D7" s="255" t="s">
        <v>187</v>
      </c>
      <c r="E7" s="103" t="s">
        <v>187</v>
      </c>
      <c r="F7" s="103" t="s">
        <v>187</v>
      </c>
      <c r="G7" s="103" t="s">
        <v>187</v>
      </c>
      <c r="H7" s="103" t="s">
        <v>187</v>
      </c>
      <c r="I7" s="255"/>
      <c r="J7" s="254"/>
      <c r="Q7" s="233"/>
    </row>
    <row r="8" spans="1:17" ht="15">
      <c r="A8" s="186"/>
      <c r="B8" s="655"/>
      <c r="C8" s="475" t="str">
        <f>+'F COMP Mise à jour Année 1'!F8</f>
        <v>Date :</v>
      </c>
      <c r="D8" s="475" t="str">
        <f>+'D COMP Budget'!D8</f>
        <v>Date :</v>
      </c>
      <c r="E8" s="468" t="s">
        <v>141</v>
      </c>
      <c r="F8" s="468" t="s">
        <v>141</v>
      </c>
      <c r="G8" s="468" t="s">
        <v>141</v>
      </c>
      <c r="H8" s="468" t="s">
        <v>141</v>
      </c>
      <c r="I8" s="475"/>
      <c r="J8" s="253"/>
    </row>
    <row r="9" spans="1:17" ht="6.75" customHeight="1">
      <c r="A9" s="186"/>
      <c r="B9" s="186"/>
      <c r="C9" s="185"/>
      <c r="D9" s="185"/>
      <c r="E9" s="185"/>
      <c r="F9" s="185"/>
      <c r="G9" s="185"/>
      <c r="H9" s="185"/>
      <c r="I9" s="185"/>
      <c r="Q9" s="233"/>
    </row>
    <row r="10" spans="1:17" ht="15">
      <c r="B10" s="644" t="s">
        <v>140</v>
      </c>
      <c r="C10" s="644"/>
      <c r="D10" s="644"/>
      <c r="E10" s="644"/>
      <c r="F10" s="644"/>
      <c r="G10" s="644"/>
      <c r="H10" s="644"/>
      <c r="I10" s="644"/>
      <c r="J10" s="644"/>
    </row>
    <row r="11" spans="1:17" ht="57">
      <c r="B11" s="462" t="str">
        <f>IF(ISBLANK('D COMP Budget'!B11),"",'D COMP Budget'!B11)</f>
        <v>Expert-conseil, responsable des ateliers, technicien, mentor, personnel chargé de la documentation et responsable de l’événement, par exemple</v>
      </c>
      <c r="C11" s="213"/>
      <c r="D11" s="213"/>
      <c r="E11" s="213"/>
      <c r="F11" s="213"/>
      <c r="G11" s="213"/>
      <c r="H11" s="213"/>
      <c r="I11" s="213"/>
      <c r="J11" s="212"/>
    </row>
    <row r="12" spans="1:17">
      <c r="B12" s="232" t="str">
        <f>IF(ISBLANK('D COMP Budget'!B12),"",'D COMP Budget'!B12)</f>
        <v>Redevances et droits d’auteur</v>
      </c>
      <c r="C12" s="248"/>
      <c r="D12" s="248"/>
      <c r="E12" s="451"/>
      <c r="F12" s="451"/>
      <c r="G12" s="451"/>
      <c r="H12" s="451"/>
      <c r="I12" s="246"/>
      <c r="J12" s="210"/>
    </row>
    <row r="13" spans="1:17">
      <c r="B13" s="247" t="str">
        <f>IF(ISBLANK('F COMP Mise à jour Année 1'!B13),"",'F COMP Mise à jour Année 1'!B13)</f>
        <v/>
      </c>
      <c r="C13" s="248"/>
      <c r="D13" s="248"/>
      <c r="E13" s="451"/>
      <c r="F13" s="451"/>
      <c r="G13" s="451"/>
      <c r="H13" s="451"/>
      <c r="I13" s="246"/>
      <c r="J13" s="210"/>
    </row>
    <row r="14" spans="1:17">
      <c r="B14" s="247" t="str">
        <f>IF(ISBLANK('F COMP Mise à jour Année 1'!B14),"",'F COMP Mise à jour Année 1'!B14)</f>
        <v/>
      </c>
      <c r="C14" s="248"/>
      <c r="D14" s="248"/>
      <c r="E14" s="451"/>
      <c r="F14" s="451"/>
      <c r="G14" s="451"/>
      <c r="H14" s="451"/>
      <c r="I14" s="246"/>
      <c r="J14" s="210"/>
    </row>
    <row r="15" spans="1:17">
      <c r="B15" s="247" t="str">
        <f>IF(ISBLANK('F COMP Mise à jour Année 1'!B15),"",'F COMP Mise à jour Année 1'!B15)</f>
        <v/>
      </c>
      <c r="C15" s="248"/>
      <c r="D15" s="248"/>
      <c r="E15" s="451"/>
      <c r="F15" s="451"/>
      <c r="G15" s="451"/>
      <c r="H15" s="451"/>
      <c r="I15" s="246"/>
      <c r="J15" s="210"/>
    </row>
    <row r="16" spans="1:17">
      <c r="B16" s="247" t="str">
        <f>IF(ISBLANK('F COMP Mise à jour Année 1'!B16),"",'F COMP Mise à jour Année 1'!B16)</f>
        <v/>
      </c>
      <c r="C16" s="248"/>
      <c r="D16" s="248"/>
      <c r="E16" s="451"/>
      <c r="F16" s="451"/>
      <c r="G16" s="451"/>
      <c r="H16" s="451"/>
      <c r="I16" s="246"/>
      <c r="J16" s="210"/>
    </row>
    <row r="17" spans="2:17">
      <c r="B17" s="247" t="str">
        <f>IF(ISBLANK('F COMP Mise à jour Année 1'!B17),"",'F COMP Mise à jour Année 1'!B17)</f>
        <v/>
      </c>
      <c r="C17" s="248"/>
      <c r="D17" s="248"/>
      <c r="E17" s="451"/>
      <c r="F17" s="451"/>
      <c r="G17" s="451"/>
      <c r="H17" s="451"/>
      <c r="I17" s="246"/>
      <c r="J17" s="210"/>
    </row>
    <row r="18" spans="2:17">
      <c r="B18" s="247" t="str">
        <f>IF(ISBLANK('F COMP Mise à jour Année 1'!B18),"",'F COMP Mise à jour Année 1'!B18)</f>
        <v/>
      </c>
      <c r="C18" s="248"/>
      <c r="D18" s="248"/>
      <c r="E18" s="451"/>
      <c r="F18" s="451"/>
      <c r="G18" s="451"/>
      <c r="H18" s="451"/>
      <c r="I18" s="246"/>
      <c r="J18" s="210"/>
    </row>
    <row r="19" spans="2:17">
      <c r="B19" s="247" t="str">
        <f>IF(ISBLANK('F COMP Mise à jour Année 1'!B19),"",'F COMP Mise à jour Année 1'!B19)</f>
        <v/>
      </c>
      <c r="C19" s="248"/>
      <c r="D19" s="248"/>
      <c r="E19" s="451"/>
      <c r="F19" s="451"/>
      <c r="G19" s="451"/>
      <c r="H19" s="451"/>
      <c r="I19" s="246"/>
      <c r="J19" s="210"/>
    </row>
    <row r="20" spans="2:17">
      <c r="B20" s="247" t="str">
        <f>IF(ISBLANK('F COMP Mise à jour Année 1'!B20),"",'F COMP Mise à jour Année 1'!B20)</f>
        <v/>
      </c>
      <c r="C20" s="248"/>
      <c r="D20" s="248"/>
      <c r="E20" s="451"/>
      <c r="F20" s="451"/>
      <c r="G20" s="451"/>
      <c r="H20" s="451"/>
      <c r="I20" s="246"/>
      <c r="J20" s="210"/>
    </row>
    <row r="21" spans="2:17">
      <c r="B21" s="247" t="str">
        <f>IF(ISBLANK('F COMP Mise à jour Année 1'!B21),"",'F COMP Mise à jour Année 1'!B21)</f>
        <v/>
      </c>
      <c r="C21" s="248"/>
      <c r="D21" s="248"/>
      <c r="E21" s="451"/>
      <c r="F21" s="451"/>
      <c r="G21" s="451"/>
      <c r="H21" s="451"/>
      <c r="I21" s="246"/>
      <c r="J21" s="210"/>
    </row>
    <row r="22" spans="2:17">
      <c r="B22" s="247" t="str">
        <f>IF(ISBLANK('F COMP Mise à jour Année 1'!B22),"",'F COMP Mise à jour Année 1'!B22)</f>
        <v/>
      </c>
      <c r="C22" s="248"/>
      <c r="D22" s="248"/>
      <c r="E22" s="451"/>
      <c r="F22" s="451"/>
      <c r="G22" s="451"/>
      <c r="H22" s="451"/>
      <c r="I22" s="246"/>
      <c r="J22" s="210"/>
    </row>
    <row r="23" spans="2:17" ht="15">
      <c r="B23" s="172" t="str">
        <f>IF(ISBLANK('D COMP Budget'!B23),"",'D COMP Budget'!B23)</f>
        <v xml:space="preserve">Sous-total - Honoraires professionnels </v>
      </c>
      <c r="C23" s="450">
        <f>+'F COMP Mise à jour Année 1'!F23</f>
        <v>0</v>
      </c>
      <c r="D23" s="450">
        <f>+'D COMP Budget'!D23</f>
        <v>0</v>
      </c>
      <c r="E23" s="449">
        <f>SUM(E12:E22)</f>
        <v>0</v>
      </c>
      <c r="F23" s="449">
        <f>SUM(F12:F22)</f>
        <v>0</v>
      </c>
      <c r="G23" s="449">
        <f>SUM(G12:G22)</f>
        <v>0</v>
      </c>
      <c r="H23" s="449">
        <f>SUM(H12:H22)</f>
        <v>0</v>
      </c>
      <c r="I23" s="450">
        <f>C23+H23</f>
        <v>0</v>
      </c>
      <c r="J23" s="198"/>
    </row>
    <row r="24" spans="2:17" ht="6.75" customHeight="1">
      <c r="C24" s="199"/>
      <c r="D24" s="199"/>
      <c r="E24" s="199"/>
      <c r="F24" s="199"/>
      <c r="G24" s="199"/>
      <c r="H24" s="199"/>
      <c r="I24" s="199"/>
      <c r="Q24" s="230"/>
    </row>
    <row r="25" spans="2:17" ht="15">
      <c r="B25" s="644" t="s">
        <v>218</v>
      </c>
      <c r="C25" s="644"/>
      <c r="D25" s="644"/>
      <c r="E25" s="644"/>
      <c r="F25" s="644"/>
      <c r="G25" s="644"/>
      <c r="H25" s="644"/>
      <c r="I25" s="644"/>
      <c r="J25" s="644"/>
      <c r="Q25" s="230"/>
    </row>
    <row r="26" spans="2:17" ht="73.5" customHeight="1">
      <c r="B26" s="462" t="str">
        <f>IF(ISBLANK('D COMP Budget'!B26),"",'D COMP Budget'!B26)</f>
        <v>Par ex., frais de déplacement; transport et expédition des marchandises ou bagages additionnels; emballage et empaquetage; Indemnité journalière et hébergement, maximum de 150 $ par jour.</v>
      </c>
      <c r="C26" s="213"/>
      <c r="D26" s="213"/>
      <c r="E26" s="213"/>
      <c r="F26" s="213"/>
      <c r="G26" s="213"/>
      <c r="H26" s="213"/>
      <c r="I26" s="213"/>
      <c r="J26" s="212"/>
      <c r="Q26" s="230"/>
    </row>
    <row r="27" spans="2:17">
      <c r="B27" s="247" t="str">
        <f>IF(ISBLANK('F COMP Mise à jour Année 1'!B27),"",'F COMP Mise à jour Année 1'!B27)</f>
        <v/>
      </c>
      <c r="C27" s="248"/>
      <c r="D27" s="248"/>
      <c r="E27" s="451"/>
      <c r="F27" s="451"/>
      <c r="G27" s="451"/>
      <c r="H27" s="451"/>
      <c r="I27" s="246"/>
      <c r="J27" s="210"/>
      <c r="Q27" s="230"/>
    </row>
    <row r="28" spans="2:17">
      <c r="B28" s="247" t="str">
        <f>IF(ISBLANK('F COMP Mise à jour Année 1'!B28),"",'F COMP Mise à jour Année 1'!B28)</f>
        <v/>
      </c>
      <c r="C28" s="248"/>
      <c r="D28" s="248"/>
      <c r="E28" s="451"/>
      <c r="F28" s="451"/>
      <c r="G28" s="451"/>
      <c r="H28" s="451"/>
      <c r="I28" s="246"/>
      <c r="J28" s="210"/>
      <c r="Q28" s="230"/>
    </row>
    <row r="29" spans="2:17">
      <c r="B29" s="247" t="str">
        <f>IF(ISBLANK('F COMP Mise à jour Année 1'!B29),"",'F COMP Mise à jour Année 1'!B29)</f>
        <v/>
      </c>
      <c r="C29" s="248"/>
      <c r="D29" s="248"/>
      <c r="E29" s="451"/>
      <c r="F29" s="451"/>
      <c r="G29" s="451"/>
      <c r="H29" s="451"/>
      <c r="I29" s="246"/>
      <c r="J29" s="210"/>
      <c r="Q29" s="230"/>
    </row>
    <row r="30" spans="2:17">
      <c r="B30" s="247" t="str">
        <f>IF(ISBLANK('F COMP Mise à jour Année 1'!B30),"",'F COMP Mise à jour Année 1'!B30)</f>
        <v/>
      </c>
      <c r="C30" s="248"/>
      <c r="D30" s="248"/>
      <c r="E30" s="451"/>
      <c r="F30" s="451"/>
      <c r="G30" s="451"/>
      <c r="H30" s="451"/>
      <c r="I30" s="246"/>
      <c r="J30" s="210"/>
      <c r="Q30" s="230"/>
    </row>
    <row r="31" spans="2:17">
      <c r="B31" s="247" t="str">
        <f>IF(ISBLANK('F COMP Mise à jour Année 1'!B31),"",'F COMP Mise à jour Année 1'!B31)</f>
        <v/>
      </c>
      <c r="C31" s="248"/>
      <c r="D31" s="248"/>
      <c r="E31" s="451"/>
      <c r="F31" s="451"/>
      <c r="G31" s="451"/>
      <c r="H31" s="451"/>
      <c r="I31" s="246"/>
      <c r="J31" s="210"/>
      <c r="Q31" s="230"/>
    </row>
    <row r="32" spans="2:17">
      <c r="B32" s="247" t="str">
        <f>IF(ISBLANK('F COMP Mise à jour Année 1'!B32),"",'F COMP Mise à jour Année 1'!B32)</f>
        <v/>
      </c>
      <c r="C32" s="248"/>
      <c r="D32" s="248"/>
      <c r="E32" s="451"/>
      <c r="F32" s="451"/>
      <c r="G32" s="451"/>
      <c r="H32" s="451"/>
      <c r="I32" s="246"/>
      <c r="J32" s="210"/>
      <c r="Q32" s="230"/>
    </row>
    <row r="33" spans="2:17">
      <c r="B33" s="247" t="str">
        <f>IF(ISBLANK('F COMP Mise à jour Année 1'!B33),"",'F COMP Mise à jour Année 1'!B33)</f>
        <v/>
      </c>
      <c r="C33" s="248"/>
      <c r="D33" s="248"/>
      <c r="E33" s="451"/>
      <c r="F33" s="451"/>
      <c r="G33" s="451"/>
      <c r="H33" s="451"/>
      <c r="I33" s="246"/>
      <c r="J33" s="210"/>
      <c r="Q33" s="230"/>
    </row>
    <row r="34" spans="2:17">
      <c r="B34" s="247" t="str">
        <f>IF(ISBLANK('F COMP Mise à jour Année 1'!B34),"",'F COMP Mise à jour Année 1'!B34)</f>
        <v/>
      </c>
      <c r="C34" s="248"/>
      <c r="D34" s="248"/>
      <c r="E34" s="451"/>
      <c r="F34" s="451"/>
      <c r="G34" s="451"/>
      <c r="H34" s="451"/>
      <c r="I34" s="246"/>
      <c r="J34" s="210"/>
      <c r="Q34" s="230"/>
    </row>
    <row r="35" spans="2:17">
      <c r="B35" s="247" t="str">
        <f>IF(ISBLANK('F COMP Mise à jour Année 1'!B35),"",'F COMP Mise à jour Année 1'!B35)</f>
        <v/>
      </c>
      <c r="C35" s="248"/>
      <c r="D35" s="248"/>
      <c r="E35" s="451"/>
      <c r="F35" s="451"/>
      <c r="G35" s="451"/>
      <c r="H35" s="451"/>
      <c r="I35" s="246"/>
      <c r="J35" s="210"/>
      <c r="Q35" s="230"/>
    </row>
    <row r="36" spans="2:17">
      <c r="B36" s="247" t="str">
        <f>IF(ISBLANK('F COMP Mise à jour Année 1'!B36),"",'F COMP Mise à jour Année 1'!B36)</f>
        <v/>
      </c>
      <c r="C36" s="248"/>
      <c r="D36" s="248"/>
      <c r="E36" s="451"/>
      <c r="F36" s="451"/>
      <c r="G36" s="451"/>
      <c r="H36" s="451"/>
      <c r="I36" s="246"/>
      <c r="J36" s="210"/>
      <c r="Q36" s="230"/>
    </row>
    <row r="37" spans="2:17">
      <c r="B37" s="247" t="str">
        <f>IF(ISBLANK('F COMP Mise à jour Année 1'!B37),"",'F COMP Mise à jour Année 1'!B37)</f>
        <v/>
      </c>
      <c r="C37" s="248"/>
      <c r="D37" s="248"/>
      <c r="E37" s="451"/>
      <c r="F37" s="451"/>
      <c r="G37" s="451"/>
      <c r="H37" s="451"/>
      <c r="I37" s="246"/>
      <c r="J37" s="210"/>
      <c r="Q37" s="230"/>
    </row>
    <row r="38" spans="2:17" ht="15">
      <c r="B38" s="172" t="str">
        <f>IF(ISBLANK('D COMP Budget'!B38),"",'D COMP Budget'!B38)</f>
        <v xml:space="preserve">Sous-total - Frais de déplacement </v>
      </c>
      <c r="C38" s="450">
        <f>+'F COMP Mise à jour Année 1'!F38</f>
        <v>0</v>
      </c>
      <c r="D38" s="450">
        <f>+'D COMP Budget'!D38</f>
        <v>0</v>
      </c>
      <c r="E38" s="449">
        <f>SUM(E27:E37)</f>
        <v>0</v>
      </c>
      <c r="F38" s="449">
        <f>SUM(F27:F37)</f>
        <v>0</v>
      </c>
      <c r="G38" s="449">
        <f>SUM(G27:G37)</f>
        <v>0</v>
      </c>
      <c r="H38" s="449">
        <f>SUM(H27:H37)</f>
        <v>0</v>
      </c>
      <c r="I38" s="450">
        <f>C38+H38</f>
        <v>0</v>
      </c>
      <c r="J38" s="198"/>
    </row>
    <row r="39" spans="2:17" ht="6.75" customHeight="1">
      <c r="C39" s="199"/>
      <c r="D39" s="199"/>
      <c r="E39" s="199"/>
      <c r="F39" s="199"/>
      <c r="G39" s="199"/>
      <c r="H39" s="199"/>
      <c r="I39" s="199"/>
      <c r="Q39" s="230"/>
    </row>
    <row r="40" spans="2:17" ht="15">
      <c r="B40" s="644" t="str">
        <f>IF(ISBLANK('D COMP Budget'!B40),"",'D COMP Budget'!B40)</f>
        <v>Coûts des activités</v>
      </c>
      <c r="C40" s="644" t="str">
        <f>IF(ISBLANK('D COMP Budget'!C40),"",'D COMP Budget'!C40)</f>
        <v/>
      </c>
      <c r="D40" s="644" t="str">
        <f>IF(ISBLANK('D COMP Budget'!D40),"",'D COMP Budget'!D40)</f>
        <v/>
      </c>
      <c r="E40" s="644" t="str">
        <f>IF(ISBLANK('D COMP Budget'!E40),"",'D COMP Budget'!E40)</f>
        <v/>
      </c>
      <c r="F40" s="644" t="str">
        <f>IF(ISBLANK('D COMP Budget'!F40),"",'D COMP Budget'!F40)</f>
        <v/>
      </c>
      <c r="G40" s="644" t="str">
        <f>IF(ISBLANK('D COMP Budget'!G40),"",'D COMP Budget'!G40)</f>
        <v/>
      </c>
      <c r="H40" s="644" t="str">
        <f>IF(ISBLANK('D COMP Budget'!H40),"",'D COMP Budget'!H40)</f>
        <v/>
      </c>
      <c r="I40" s="644" t="str">
        <f>IF(ISBLANK('D COMP Budget'!I40),"",'D COMP Budget'!I40)</f>
        <v/>
      </c>
      <c r="J40" s="644" t="str">
        <f>IF(ISBLANK('D COMP Budget'!J40),"",'D COMP Budget'!J40)</f>
        <v/>
      </c>
      <c r="Q40" s="230"/>
    </row>
    <row r="41" spans="2:17" ht="45.75" customHeight="1">
      <c r="B41" s="218" t="str">
        <f>IF(ISBLANK('D COMP Budget'!B41),"",'D COMP Budget'!B41)</f>
        <v>Comprennent l’accessibilité du public, par ex. interprétation gestuelle, sous-titrage, description audio, etc.</v>
      </c>
      <c r="C41" s="213"/>
      <c r="D41" s="213"/>
      <c r="E41" s="213"/>
      <c r="F41" s="213"/>
      <c r="G41" s="213"/>
      <c r="H41" s="213"/>
      <c r="I41" s="213"/>
      <c r="J41" s="212"/>
      <c r="Q41" s="230"/>
    </row>
    <row r="42" spans="2:17" ht="15.75">
      <c r="B42" s="174" t="str">
        <f>IF(ISBLANK('D COMP Budget'!B42),"",'D COMP Budget'!B42)</f>
        <v>Location des lieux</v>
      </c>
      <c r="C42" s="213"/>
      <c r="D42" s="213"/>
      <c r="E42" s="213"/>
      <c r="F42" s="213"/>
      <c r="G42" s="213"/>
      <c r="H42" s="213"/>
      <c r="I42" s="213"/>
      <c r="J42" s="212"/>
      <c r="K42" s="230"/>
      <c r="L42" s="230"/>
      <c r="M42" s="230"/>
      <c r="Q42" s="230"/>
    </row>
    <row r="43" spans="2:17">
      <c r="B43" s="247" t="str">
        <f>IF(ISBLANK('F COMP Mise à jour Année 1'!B43),"",'F COMP Mise à jour Année 1'!B43)</f>
        <v/>
      </c>
      <c r="C43" s="248"/>
      <c r="D43" s="248"/>
      <c r="E43" s="451"/>
      <c r="F43" s="451"/>
      <c r="G43" s="451"/>
      <c r="H43" s="451"/>
      <c r="I43" s="246"/>
      <c r="J43" s="210"/>
      <c r="K43" s="230"/>
      <c r="L43" s="230"/>
      <c r="M43" s="230"/>
      <c r="Q43" s="230"/>
    </row>
    <row r="44" spans="2:17">
      <c r="B44" s="247" t="str">
        <f>IF(ISBLANK('F COMP Mise à jour Année 1'!B44),"",'F COMP Mise à jour Année 1'!B44)</f>
        <v/>
      </c>
      <c r="C44" s="248"/>
      <c r="D44" s="248"/>
      <c r="E44" s="451"/>
      <c r="F44" s="451"/>
      <c r="G44" s="451"/>
      <c r="H44" s="451"/>
      <c r="I44" s="246"/>
      <c r="J44" s="210"/>
      <c r="K44" s="230"/>
      <c r="L44" s="230"/>
      <c r="M44" s="230"/>
      <c r="Q44" s="229"/>
    </row>
    <row r="45" spans="2:17">
      <c r="B45" s="247" t="str">
        <f>IF(ISBLANK('F COMP Mise à jour Année 1'!B45),"",'F COMP Mise à jour Année 1'!B45)</f>
        <v/>
      </c>
      <c r="C45" s="248"/>
      <c r="D45" s="248"/>
      <c r="E45" s="451"/>
      <c r="F45" s="451"/>
      <c r="G45" s="451"/>
      <c r="H45" s="451"/>
      <c r="I45" s="246"/>
      <c r="J45" s="210"/>
      <c r="K45" s="230"/>
      <c r="L45" s="230"/>
      <c r="M45" s="230"/>
      <c r="Q45" s="229"/>
    </row>
    <row r="46" spans="2:17">
      <c r="B46" s="247" t="str">
        <f>IF(ISBLANK('F COMP Mise à jour Année 1'!B46),"",'F COMP Mise à jour Année 1'!B46)</f>
        <v/>
      </c>
      <c r="C46" s="248"/>
      <c r="D46" s="248"/>
      <c r="E46" s="451"/>
      <c r="F46" s="451"/>
      <c r="G46" s="451"/>
      <c r="H46" s="451"/>
      <c r="I46" s="246"/>
      <c r="J46" s="210"/>
      <c r="K46" s="230"/>
      <c r="L46" s="230"/>
      <c r="M46" s="230"/>
      <c r="Q46" s="229"/>
    </row>
    <row r="47" spans="2:17">
      <c r="B47" s="247" t="str">
        <f>IF(ISBLANK('F COMP Mise à jour Année 1'!B47),"",'F COMP Mise à jour Année 1'!B47)</f>
        <v/>
      </c>
      <c r="C47" s="248"/>
      <c r="D47" s="248"/>
      <c r="E47" s="451"/>
      <c r="F47" s="451"/>
      <c r="G47" s="451"/>
      <c r="H47" s="451"/>
      <c r="I47" s="246"/>
      <c r="J47" s="210"/>
      <c r="K47" s="230"/>
      <c r="L47" s="230"/>
      <c r="M47" s="230"/>
      <c r="Q47" s="229"/>
    </row>
    <row r="48" spans="2:17" ht="15.75">
      <c r="B48" s="231" t="str">
        <f>IF(ISBLANK('D COMP Budget'!B48),"",'D COMP Budget'!B48)</f>
        <v>Location d’équipement</v>
      </c>
      <c r="C48" s="213"/>
      <c r="D48" s="213"/>
      <c r="E48" s="213"/>
      <c r="F48" s="213"/>
      <c r="G48" s="213"/>
      <c r="H48" s="213"/>
      <c r="I48" s="213"/>
      <c r="J48" s="212"/>
      <c r="K48" s="230"/>
      <c r="L48" s="230"/>
      <c r="M48" s="230"/>
      <c r="Q48" s="230"/>
    </row>
    <row r="49" spans="2:17">
      <c r="B49" s="247" t="str">
        <f>IF(ISBLANK('F COMP Mise à jour Année 1'!B49),"",'F COMP Mise à jour Année 1'!B49)</f>
        <v/>
      </c>
      <c r="C49" s="248"/>
      <c r="D49" s="248"/>
      <c r="E49" s="451"/>
      <c r="F49" s="451"/>
      <c r="G49" s="451"/>
      <c r="H49" s="451"/>
      <c r="I49" s="246"/>
      <c r="J49" s="210"/>
      <c r="K49" s="230"/>
      <c r="L49" s="230"/>
      <c r="M49" s="230"/>
    </row>
    <row r="50" spans="2:17">
      <c r="B50" s="247" t="str">
        <f>IF(ISBLANK('F COMP Mise à jour Année 1'!B50),"",'F COMP Mise à jour Année 1'!B50)</f>
        <v/>
      </c>
      <c r="C50" s="248"/>
      <c r="D50" s="248"/>
      <c r="E50" s="451"/>
      <c r="F50" s="451"/>
      <c r="G50" s="451"/>
      <c r="H50" s="451"/>
      <c r="I50" s="246"/>
      <c r="J50" s="210"/>
      <c r="K50" s="230"/>
      <c r="L50" s="230"/>
      <c r="M50" s="230"/>
      <c r="Q50" s="229"/>
    </row>
    <row r="51" spans="2:17">
      <c r="B51" s="247" t="str">
        <f>IF(ISBLANK('F COMP Mise à jour Année 1'!B51),"",'F COMP Mise à jour Année 1'!B51)</f>
        <v/>
      </c>
      <c r="C51" s="248"/>
      <c r="D51" s="248"/>
      <c r="E51" s="451"/>
      <c r="F51" s="451"/>
      <c r="G51" s="451"/>
      <c r="H51" s="451"/>
      <c r="I51" s="246"/>
      <c r="J51" s="210"/>
      <c r="K51" s="230"/>
      <c r="L51" s="230"/>
      <c r="M51" s="230"/>
      <c r="Q51" s="229"/>
    </row>
    <row r="52" spans="2:17">
      <c r="B52" s="247" t="str">
        <f>IF(ISBLANK('F COMP Mise à jour Année 1'!B52),"",'F COMP Mise à jour Année 1'!B52)</f>
        <v/>
      </c>
      <c r="C52" s="248"/>
      <c r="D52" s="248"/>
      <c r="E52" s="451"/>
      <c r="F52" s="451"/>
      <c r="G52" s="451"/>
      <c r="H52" s="451"/>
      <c r="I52" s="246"/>
      <c r="J52" s="210"/>
      <c r="K52" s="230"/>
      <c r="L52" s="230"/>
      <c r="M52" s="230"/>
      <c r="Q52" s="229"/>
    </row>
    <row r="53" spans="2:17">
      <c r="B53" s="247" t="str">
        <f>IF(ISBLANK('F COMP Mise à jour Année 1'!B53),"",'F COMP Mise à jour Année 1'!B53)</f>
        <v/>
      </c>
      <c r="C53" s="248"/>
      <c r="D53" s="248"/>
      <c r="E53" s="451"/>
      <c r="F53" s="451"/>
      <c r="G53" s="451"/>
      <c r="H53" s="451"/>
      <c r="I53" s="246"/>
      <c r="J53" s="210"/>
      <c r="K53" s="230"/>
      <c r="L53" s="230"/>
      <c r="M53" s="230"/>
    </row>
    <row r="54" spans="2:17" ht="15.75">
      <c r="B54" s="176" t="str">
        <f>IF(ISBLANK('D COMP Budget'!B54),"",'D COMP Budget'!B54)</f>
        <v>Matériel et fournitures</v>
      </c>
      <c r="C54" s="213"/>
      <c r="D54" s="213"/>
      <c r="E54" s="213"/>
      <c r="F54" s="213"/>
      <c r="G54" s="213"/>
      <c r="H54" s="213"/>
      <c r="I54" s="213"/>
      <c r="J54" s="212"/>
      <c r="K54" s="230"/>
      <c r="L54" s="230"/>
      <c r="M54" s="230"/>
    </row>
    <row r="55" spans="2:17">
      <c r="B55" s="247" t="str">
        <f>IF(ISBLANK('F COMP Mise à jour Année 1'!B55),"",'F COMP Mise à jour Année 1'!B55)</f>
        <v/>
      </c>
      <c r="C55" s="248"/>
      <c r="D55" s="248"/>
      <c r="E55" s="451"/>
      <c r="F55" s="451"/>
      <c r="G55" s="451"/>
      <c r="H55" s="451"/>
      <c r="I55" s="246"/>
      <c r="J55" s="210"/>
      <c r="K55" s="230"/>
      <c r="L55" s="230"/>
      <c r="M55" s="230"/>
    </row>
    <row r="56" spans="2:17">
      <c r="B56" s="247" t="str">
        <f>IF(ISBLANK('F COMP Mise à jour Année 1'!B56),"",'F COMP Mise à jour Année 1'!B56)</f>
        <v/>
      </c>
      <c r="C56" s="248"/>
      <c r="D56" s="248"/>
      <c r="E56" s="451"/>
      <c r="F56" s="451"/>
      <c r="G56" s="451"/>
      <c r="H56" s="451"/>
      <c r="I56" s="246"/>
      <c r="J56" s="210"/>
      <c r="K56" s="230"/>
      <c r="L56" s="230"/>
      <c r="M56" s="230"/>
    </row>
    <row r="57" spans="2:17">
      <c r="B57" s="247" t="str">
        <f>IF(ISBLANK('F COMP Mise à jour Année 1'!B57),"",'F COMP Mise à jour Année 1'!B57)</f>
        <v/>
      </c>
      <c r="C57" s="248"/>
      <c r="D57" s="248"/>
      <c r="E57" s="451"/>
      <c r="F57" s="451"/>
      <c r="G57" s="451"/>
      <c r="H57" s="451"/>
      <c r="I57" s="246"/>
      <c r="J57" s="210"/>
      <c r="K57" s="230"/>
      <c r="L57" s="230"/>
      <c r="M57" s="230"/>
    </row>
    <row r="58" spans="2:17">
      <c r="B58" s="247" t="str">
        <f>IF(ISBLANK('F COMP Mise à jour Année 1'!B58),"",'F COMP Mise à jour Année 1'!B58)</f>
        <v/>
      </c>
      <c r="C58" s="248"/>
      <c r="D58" s="248"/>
      <c r="E58" s="451"/>
      <c r="F58" s="451"/>
      <c r="G58" s="451"/>
      <c r="H58" s="451"/>
      <c r="I58" s="246"/>
      <c r="J58" s="210"/>
      <c r="K58" s="230"/>
      <c r="L58" s="230"/>
      <c r="M58" s="230"/>
    </row>
    <row r="59" spans="2:17">
      <c r="B59" s="247" t="str">
        <f>IF(ISBLANK('F COMP Mise à jour Année 1'!B59),"",'F COMP Mise à jour Année 1'!B59)</f>
        <v/>
      </c>
      <c r="C59" s="248"/>
      <c r="D59" s="248"/>
      <c r="E59" s="451"/>
      <c r="F59" s="451"/>
      <c r="G59" s="451"/>
      <c r="H59" s="451"/>
      <c r="I59" s="246"/>
      <c r="J59" s="210"/>
      <c r="K59" s="230"/>
      <c r="L59" s="230"/>
      <c r="M59" s="230"/>
    </row>
    <row r="60" spans="2:17">
      <c r="B60" s="247" t="str">
        <f>IF(ISBLANK('F COMP Mise à jour Année 1'!B60),"",'F COMP Mise à jour Année 1'!B60)</f>
        <v/>
      </c>
      <c r="C60" s="248"/>
      <c r="D60" s="248"/>
      <c r="E60" s="451"/>
      <c r="F60" s="451"/>
      <c r="G60" s="451"/>
      <c r="H60" s="451"/>
      <c r="I60" s="246"/>
      <c r="J60" s="210"/>
      <c r="K60" s="230"/>
      <c r="L60" s="230"/>
      <c r="M60" s="230"/>
    </row>
    <row r="61" spans="2:17">
      <c r="B61" s="247" t="str">
        <f>IF(ISBLANK('F COMP Mise à jour Année 1'!B61),"",'F COMP Mise à jour Année 1'!B61)</f>
        <v/>
      </c>
      <c r="C61" s="248"/>
      <c r="D61" s="248"/>
      <c r="E61" s="451"/>
      <c r="F61" s="451"/>
      <c r="G61" s="451"/>
      <c r="H61" s="451"/>
      <c r="I61" s="246"/>
      <c r="J61" s="210"/>
      <c r="K61" s="230"/>
      <c r="L61" s="230"/>
      <c r="M61" s="230"/>
    </row>
    <row r="62" spans="2:17">
      <c r="B62" s="247" t="str">
        <f>IF(ISBLANK('F COMP Mise à jour Année 1'!B62),"",'F COMP Mise à jour Année 1'!B62)</f>
        <v/>
      </c>
      <c r="C62" s="248"/>
      <c r="D62" s="248"/>
      <c r="E62" s="451"/>
      <c r="F62" s="451"/>
      <c r="G62" s="451"/>
      <c r="H62" s="451"/>
      <c r="I62" s="246"/>
      <c r="J62" s="210"/>
      <c r="K62" s="230"/>
      <c r="L62" s="230"/>
      <c r="M62" s="230"/>
    </row>
    <row r="63" spans="2:17">
      <c r="B63" s="247" t="str">
        <f>IF(ISBLANK('F COMP Mise à jour Année 1'!B63),"",'F COMP Mise à jour Année 1'!B63)</f>
        <v/>
      </c>
      <c r="C63" s="248"/>
      <c r="D63" s="248"/>
      <c r="E63" s="451"/>
      <c r="F63" s="451"/>
      <c r="G63" s="451"/>
      <c r="H63" s="451"/>
      <c r="I63" s="246"/>
      <c r="J63" s="210"/>
      <c r="K63" s="230"/>
      <c r="L63" s="230"/>
      <c r="M63" s="230"/>
    </row>
    <row r="64" spans="2:17">
      <c r="B64" s="247" t="str">
        <f>IF(ISBLANK('F COMP Mise à jour Année 1'!B64),"",'F COMP Mise à jour Année 1'!B64)</f>
        <v/>
      </c>
      <c r="C64" s="248"/>
      <c r="D64" s="248"/>
      <c r="E64" s="451"/>
      <c r="F64" s="451"/>
      <c r="G64" s="451"/>
      <c r="H64" s="451"/>
      <c r="I64" s="246"/>
      <c r="J64" s="210"/>
      <c r="K64" s="230"/>
      <c r="L64" s="230"/>
      <c r="M64" s="230"/>
    </row>
    <row r="65" spans="2:13" ht="15.75">
      <c r="B65" s="176" t="str">
        <f>IF(ISBLANK('D COMP Budget'!B65),"",'D COMP Budget'!B65)</f>
        <v>Publications - numériques et imprimés</v>
      </c>
      <c r="C65" s="213"/>
      <c r="D65" s="213"/>
      <c r="E65" s="213"/>
      <c r="F65" s="213"/>
      <c r="G65" s="213"/>
      <c r="H65" s="213"/>
      <c r="I65" s="213"/>
      <c r="J65" s="212"/>
      <c r="K65" s="230"/>
      <c r="L65" s="230"/>
      <c r="M65" s="230"/>
    </row>
    <row r="66" spans="2:13">
      <c r="B66" s="247" t="str">
        <f>IF(ISBLANK('F COMP Mise à jour Année 1'!B66),"",'F COMP Mise à jour Année 1'!B66)</f>
        <v/>
      </c>
      <c r="C66" s="248"/>
      <c r="D66" s="248"/>
      <c r="E66" s="451"/>
      <c r="F66" s="451"/>
      <c r="G66" s="451"/>
      <c r="H66" s="451"/>
      <c r="I66" s="246"/>
      <c r="J66" s="210"/>
      <c r="K66" s="230"/>
      <c r="L66" s="230"/>
      <c r="M66" s="230"/>
    </row>
    <row r="67" spans="2:13">
      <c r="B67" s="247" t="str">
        <f>IF(ISBLANK('F COMP Mise à jour Année 1'!B67),"",'F COMP Mise à jour Année 1'!B67)</f>
        <v/>
      </c>
      <c r="C67" s="248"/>
      <c r="D67" s="248"/>
      <c r="E67" s="451"/>
      <c r="F67" s="451"/>
      <c r="G67" s="451"/>
      <c r="H67" s="451"/>
      <c r="I67" s="246"/>
      <c r="J67" s="210"/>
      <c r="K67" s="230"/>
      <c r="L67" s="230"/>
      <c r="M67" s="230"/>
    </row>
    <row r="68" spans="2:13">
      <c r="B68" s="247" t="str">
        <f>IF(ISBLANK('F COMP Mise à jour Année 1'!B68),"",'F COMP Mise à jour Année 1'!B68)</f>
        <v/>
      </c>
      <c r="C68" s="248"/>
      <c r="D68" s="248"/>
      <c r="E68" s="451"/>
      <c r="F68" s="451"/>
      <c r="G68" s="451"/>
      <c r="H68" s="451"/>
      <c r="I68" s="246"/>
      <c r="J68" s="210"/>
      <c r="K68" s="230"/>
      <c r="L68" s="230"/>
      <c r="M68" s="230"/>
    </row>
    <row r="69" spans="2:13">
      <c r="B69" s="247" t="str">
        <f>IF(ISBLANK('F COMP Mise à jour Année 1'!B69),"",'F COMP Mise à jour Année 1'!B69)</f>
        <v/>
      </c>
      <c r="C69" s="248"/>
      <c r="D69" s="248"/>
      <c r="E69" s="451"/>
      <c r="F69" s="451"/>
      <c r="G69" s="451"/>
      <c r="H69" s="451"/>
      <c r="I69" s="246"/>
      <c r="J69" s="210"/>
      <c r="K69" s="230"/>
      <c r="L69" s="230"/>
      <c r="M69" s="230"/>
    </row>
    <row r="70" spans="2:13">
      <c r="B70" s="247" t="str">
        <f>IF(ISBLANK('F COMP Mise à jour Année 1'!B70),"",'F COMP Mise à jour Année 1'!B70)</f>
        <v/>
      </c>
      <c r="C70" s="248"/>
      <c r="D70" s="248"/>
      <c r="E70" s="451"/>
      <c r="F70" s="451"/>
      <c r="G70" s="451"/>
      <c r="H70" s="451"/>
      <c r="I70" s="246"/>
      <c r="J70" s="210"/>
      <c r="K70" s="230"/>
      <c r="L70" s="230"/>
      <c r="M70" s="230"/>
    </row>
    <row r="71" spans="2:13">
      <c r="B71" s="247" t="str">
        <f>IF(ISBLANK('F COMP Mise à jour Année 1'!B71),"",'F COMP Mise à jour Année 1'!B71)</f>
        <v/>
      </c>
      <c r="C71" s="248"/>
      <c r="D71" s="248"/>
      <c r="E71" s="451"/>
      <c r="F71" s="451"/>
      <c r="G71" s="451"/>
      <c r="H71" s="451"/>
      <c r="I71" s="246"/>
      <c r="J71" s="210"/>
      <c r="K71" s="230"/>
      <c r="L71" s="230"/>
      <c r="M71" s="230"/>
    </row>
    <row r="72" spans="2:13">
      <c r="B72" s="247" t="str">
        <f>IF(ISBLANK('F COMP Mise à jour Année 1'!B72),"",'F COMP Mise à jour Année 1'!B72)</f>
        <v/>
      </c>
      <c r="C72" s="248"/>
      <c r="D72" s="248"/>
      <c r="E72" s="451"/>
      <c r="F72" s="451"/>
      <c r="G72" s="451"/>
      <c r="H72" s="451"/>
      <c r="I72" s="246"/>
      <c r="J72" s="210"/>
      <c r="K72" s="230"/>
      <c r="L72" s="230"/>
      <c r="M72" s="230"/>
    </row>
    <row r="73" spans="2:13">
      <c r="B73" s="247" t="str">
        <f>IF(ISBLANK('F COMP Mise à jour Année 1'!B73),"",'F COMP Mise à jour Année 1'!B73)</f>
        <v/>
      </c>
      <c r="C73" s="248"/>
      <c r="D73" s="248"/>
      <c r="E73" s="451"/>
      <c r="F73" s="451"/>
      <c r="G73" s="451"/>
      <c r="H73" s="451"/>
      <c r="I73" s="246"/>
      <c r="J73" s="210"/>
      <c r="K73" s="230"/>
      <c r="L73" s="230"/>
      <c r="M73" s="230"/>
    </row>
    <row r="74" spans="2:13">
      <c r="B74" s="247" t="str">
        <f>IF(ISBLANK('F COMP Mise à jour Année 1'!B74),"",'F COMP Mise à jour Année 1'!B74)</f>
        <v/>
      </c>
      <c r="C74" s="248"/>
      <c r="D74" s="248"/>
      <c r="E74" s="451"/>
      <c r="F74" s="451"/>
      <c r="G74" s="451"/>
      <c r="H74" s="451"/>
      <c r="I74" s="246"/>
      <c r="J74" s="210"/>
      <c r="K74" s="230"/>
      <c r="L74" s="230"/>
      <c r="M74" s="230"/>
    </row>
    <row r="75" spans="2:13">
      <c r="B75" s="247" t="str">
        <f>IF(ISBLANK('F COMP Mise à jour Année 1'!B75),"",'F COMP Mise à jour Année 1'!B75)</f>
        <v/>
      </c>
      <c r="C75" s="248"/>
      <c r="D75" s="248"/>
      <c r="E75" s="451"/>
      <c r="F75" s="451"/>
      <c r="G75" s="451"/>
      <c r="H75" s="451"/>
      <c r="I75" s="246"/>
      <c r="J75" s="228"/>
      <c r="K75" s="230"/>
      <c r="L75" s="230"/>
      <c r="M75" s="230"/>
    </row>
    <row r="76" spans="2:13" s="182" customFormat="1" ht="15.75">
      <c r="B76" s="174" t="str">
        <f>IF(ISBLANK('D COMP Budget'!B76),"",'D COMP Budget'!B76)</f>
        <v>Autres coûts</v>
      </c>
      <c r="C76" s="227"/>
      <c r="D76" s="227"/>
      <c r="E76" s="227"/>
      <c r="F76" s="227"/>
      <c r="G76" s="227"/>
      <c r="H76" s="227"/>
      <c r="I76" s="227"/>
      <c r="J76" s="226"/>
    </row>
    <row r="77" spans="2:13" s="182" customFormat="1" ht="67.5" customHeight="1">
      <c r="B77" s="462" t="str">
        <f>IF(ISBLANK('D COMP Budget'!B77),"",'D COMP Budget'!B77)</f>
        <v>Conception Web, documentation, communication des constatations, exposition, programmation, reproduction, catalogage, étude et diffusion, par exemple</v>
      </c>
      <c r="C77" s="225"/>
      <c r="D77" s="225"/>
      <c r="E77" s="225"/>
      <c r="F77" s="225"/>
      <c r="G77" s="225"/>
      <c r="H77" s="225"/>
      <c r="I77" s="225"/>
      <c r="J77" s="224"/>
    </row>
    <row r="78" spans="2:13" ht="43.5" customHeight="1">
      <c r="B78" s="173" t="s">
        <v>182</v>
      </c>
      <c r="C78" s="248"/>
      <c r="D78" s="248"/>
      <c r="E78" s="451"/>
      <c r="F78" s="451"/>
      <c r="G78" s="451"/>
      <c r="H78" s="451"/>
      <c r="I78" s="246"/>
      <c r="J78" s="210"/>
    </row>
    <row r="79" spans="2:13">
      <c r="B79" s="247" t="str">
        <f>IF(ISBLANK('F COMP Mise à jour Année 1'!B79),"",'F COMP Mise à jour Année 1'!B79)</f>
        <v/>
      </c>
      <c r="C79" s="248"/>
      <c r="D79" s="248"/>
      <c r="E79" s="451"/>
      <c r="F79" s="451"/>
      <c r="G79" s="451"/>
      <c r="H79" s="451"/>
      <c r="I79" s="246"/>
      <c r="J79" s="210"/>
    </row>
    <row r="80" spans="2:13">
      <c r="B80" s="247" t="str">
        <f>IF(ISBLANK('F COMP Mise à jour Année 1'!B80),"",'F COMP Mise à jour Année 1'!B80)</f>
        <v/>
      </c>
      <c r="C80" s="248"/>
      <c r="D80" s="248"/>
      <c r="E80" s="451"/>
      <c r="F80" s="451"/>
      <c r="G80" s="451"/>
      <c r="H80" s="451"/>
      <c r="I80" s="246"/>
      <c r="J80" s="210"/>
    </row>
    <row r="81" spans="2:13">
      <c r="B81" s="247" t="str">
        <f>IF(ISBLANK('F COMP Mise à jour Année 1'!B81),"",'F COMP Mise à jour Année 1'!B81)</f>
        <v/>
      </c>
      <c r="C81" s="248"/>
      <c r="D81" s="248"/>
      <c r="E81" s="451"/>
      <c r="F81" s="451"/>
      <c r="G81" s="451"/>
      <c r="H81" s="451"/>
      <c r="I81" s="246"/>
      <c r="J81" s="210"/>
    </row>
    <row r="82" spans="2:13">
      <c r="B82" s="247" t="str">
        <f>IF(ISBLANK('F COMP Mise à jour Année 1'!B82),"",'F COMP Mise à jour Année 1'!B82)</f>
        <v/>
      </c>
      <c r="C82" s="248"/>
      <c r="D82" s="248"/>
      <c r="E82" s="451"/>
      <c r="F82" s="451"/>
      <c r="G82" s="451"/>
      <c r="H82" s="451"/>
      <c r="I82" s="246"/>
      <c r="J82" s="210"/>
    </row>
    <row r="83" spans="2:13">
      <c r="B83" s="247" t="str">
        <f>IF(ISBLANK('F COMP Mise à jour Année 1'!B83),"",'F COMP Mise à jour Année 1'!B83)</f>
        <v/>
      </c>
      <c r="C83" s="248"/>
      <c r="D83" s="248"/>
      <c r="E83" s="451"/>
      <c r="F83" s="451"/>
      <c r="G83" s="451"/>
      <c r="H83" s="451"/>
      <c r="I83" s="246"/>
      <c r="J83" s="210"/>
    </row>
    <row r="84" spans="2:13">
      <c r="B84" s="247" t="str">
        <f>IF(ISBLANK('F COMP Mise à jour Année 1'!B84),"",'F COMP Mise à jour Année 1'!B84)</f>
        <v/>
      </c>
      <c r="C84" s="248"/>
      <c r="D84" s="248"/>
      <c r="E84" s="451"/>
      <c r="F84" s="451"/>
      <c r="G84" s="451"/>
      <c r="H84" s="451"/>
      <c r="I84" s="246"/>
      <c r="J84" s="210"/>
    </row>
    <row r="85" spans="2:13">
      <c r="B85" s="247" t="str">
        <f>IF(ISBLANK('F COMP Mise à jour Année 1'!B85),"",'F COMP Mise à jour Année 1'!B85)</f>
        <v/>
      </c>
      <c r="C85" s="248"/>
      <c r="D85" s="248"/>
      <c r="E85" s="451"/>
      <c r="F85" s="451"/>
      <c r="G85" s="451"/>
      <c r="H85" s="451"/>
      <c r="I85" s="246"/>
      <c r="J85" s="210"/>
    </row>
    <row r="86" spans="2:13">
      <c r="B86" s="247" t="str">
        <f>IF(ISBLANK('F COMP Mise à jour Année 1'!B86),"",'F COMP Mise à jour Année 1'!B86)</f>
        <v/>
      </c>
      <c r="C86" s="248"/>
      <c r="D86" s="248"/>
      <c r="E86" s="451"/>
      <c r="F86" s="451"/>
      <c r="G86" s="451"/>
      <c r="H86" s="451"/>
      <c r="I86" s="246"/>
      <c r="J86" s="210"/>
      <c r="K86" s="233"/>
    </row>
    <row r="87" spans="2:13">
      <c r="B87" s="247" t="str">
        <f>IF(ISBLANK('F COMP Mise à jour Année 1'!B87),"",'F COMP Mise à jour Année 1'!B87)</f>
        <v/>
      </c>
      <c r="C87" s="248"/>
      <c r="D87" s="248"/>
      <c r="E87" s="451"/>
      <c r="F87" s="451"/>
      <c r="G87" s="451"/>
      <c r="H87" s="451"/>
      <c r="I87" s="246"/>
      <c r="J87" s="210"/>
    </row>
    <row r="88" spans="2:13">
      <c r="B88" s="247" t="str">
        <f>IF(ISBLANK('F COMP Mise à jour Année 1'!B88),"",'F COMP Mise à jour Année 1'!B88)</f>
        <v/>
      </c>
      <c r="C88" s="248"/>
      <c r="D88" s="248"/>
      <c r="E88" s="451"/>
      <c r="F88" s="451"/>
      <c r="G88" s="451"/>
      <c r="H88" s="451"/>
      <c r="I88" s="246"/>
      <c r="J88" s="210"/>
    </row>
    <row r="89" spans="2:13">
      <c r="B89" s="247" t="str">
        <f>IF(ISBLANK('F COMP Mise à jour Année 1'!B89),"",'F COMP Mise à jour Année 1'!B89)</f>
        <v/>
      </c>
      <c r="C89" s="248"/>
      <c r="D89" s="248"/>
      <c r="E89" s="451"/>
      <c r="F89" s="451"/>
      <c r="G89" s="451"/>
      <c r="H89" s="451"/>
      <c r="I89" s="246"/>
      <c r="J89" s="210"/>
    </row>
    <row r="90" spans="2:13">
      <c r="B90" s="247" t="str">
        <f>IF(ISBLANK('F COMP Mise à jour Année 1'!B90),"",'F COMP Mise à jour Année 1'!B90)</f>
        <v/>
      </c>
      <c r="C90" s="248"/>
      <c r="D90" s="248"/>
      <c r="E90" s="451"/>
      <c r="F90" s="451"/>
      <c r="G90" s="451"/>
      <c r="H90" s="451"/>
      <c r="I90" s="246"/>
      <c r="J90" s="210"/>
    </row>
    <row r="91" spans="2:13">
      <c r="B91" s="247" t="str">
        <f>IF(ISBLANK('F COMP Mise à jour Année 1'!B91),"",'F COMP Mise à jour Année 1'!B91)</f>
        <v/>
      </c>
      <c r="C91" s="248"/>
      <c r="D91" s="248"/>
      <c r="E91" s="451"/>
      <c r="F91" s="451"/>
      <c r="G91" s="451"/>
      <c r="H91" s="451"/>
      <c r="I91" s="246"/>
      <c r="J91" s="210"/>
    </row>
    <row r="92" spans="2:13">
      <c r="B92" s="247" t="str">
        <f>IF(ISBLANK('F COMP Mise à jour Année 1'!B92),"",'F COMP Mise à jour Année 1'!B92)</f>
        <v/>
      </c>
      <c r="C92" s="248"/>
      <c r="D92" s="248"/>
      <c r="E92" s="451"/>
      <c r="F92" s="451"/>
      <c r="G92" s="451"/>
      <c r="H92" s="451"/>
      <c r="I92" s="246"/>
      <c r="J92" s="210"/>
    </row>
    <row r="93" spans="2:13">
      <c r="B93" s="247" t="str">
        <f>IF(ISBLANK('F COMP Mise à jour Année 1'!B93),"",'F COMP Mise à jour Année 1'!B93)</f>
        <v/>
      </c>
      <c r="C93" s="248"/>
      <c r="D93" s="248"/>
      <c r="E93" s="451"/>
      <c r="F93" s="451"/>
      <c r="G93" s="451"/>
      <c r="H93" s="451"/>
      <c r="I93" s="246"/>
      <c r="J93" s="210"/>
    </row>
    <row r="94" spans="2:13" ht="15">
      <c r="B94" s="172" t="str">
        <f>IF(ISBLANK('D COMP Budget'!B94),"",'D COMP Budget'!B94)</f>
        <v>Sous-total - Coûts des activités</v>
      </c>
      <c r="C94" s="450">
        <f>+'F COMP Mise à jour Année 1'!F94</f>
        <v>0</v>
      </c>
      <c r="D94" s="450">
        <f>+'D COMP Budget'!D94</f>
        <v>0</v>
      </c>
      <c r="E94" s="449">
        <f>+SUM(E43:E47,E49:E53,E55:E64,E66:E75,E78:E93)</f>
        <v>0</v>
      </c>
      <c r="F94" s="449">
        <f>+SUM(F43:F47,F49:F53,F55:F64,F66:F75,F78:F93)</f>
        <v>0</v>
      </c>
      <c r="G94" s="449">
        <f>+SUM(G43:G47,G49:G53,G55:G64,G66:G75,G78:G93)</f>
        <v>0</v>
      </c>
      <c r="H94" s="449">
        <f>+SUM(H43:H47,H49:H53,H55:H64,H66:H75,H78:H93)</f>
        <v>0</v>
      </c>
      <c r="I94" s="450">
        <f>C94+H94</f>
        <v>0</v>
      </c>
      <c r="J94" s="222"/>
    </row>
    <row r="95" spans="2:13" ht="6.75" customHeight="1">
      <c r="D95" s="184"/>
      <c r="E95" s="184"/>
    </row>
    <row r="96" spans="2:13" ht="15">
      <c r="B96" s="221" t="str">
        <f>IF(ISBLANK('D COMP Budget'!B96),"",'D COMP Budget'!B96)</f>
        <v>Promotion et marketing</v>
      </c>
      <c r="C96" s="220"/>
      <c r="D96" s="220"/>
      <c r="E96" s="220"/>
      <c r="F96" s="220"/>
      <c r="G96" s="220"/>
      <c r="H96" s="220"/>
      <c r="I96" s="220"/>
      <c r="J96" s="219"/>
      <c r="K96" s="196"/>
      <c r="L96" s="196"/>
      <c r="M96" s="233"/>
    </row>
    <row r="97" spans="2:13" s="196" customFormat="1" ht="57">
      <c r="B97" s="218" t="str">
        <f>IF(ISBLANK('D COMP Budget'!B97),"",'D COMP Budget'!B97)</f>
        <v>Développement des publics, activités de rayonnement, matériel de communication,publicité et promotions, par exemple.</v>
      </c>
      <c r="C97" s="645"/>
      <c r="D97" s="645"/>
      <c r="E97" s="645"/>
      <c r="F97" s="645"/>
      <c r="G97" s="645"/>
      <c r="H97" s="645"/>
      <c r="I97" s="645"/>
      <c r="J97" s="645"/>
      <c r="K97" s="252"/>
      <c r="M97" s="251"/>
    </row>
    <row r="98" spans="2:13" ht="30">
      <c r="B98" s="176" t="str">
        <f>IF(ISBLANK('D COMP Budget'!B98),"",'D COMP Budget'!B98)</f>
        <v>Personnel chargé de la promotion et marketing</v>
      </c>
      <c r="C98" s="645"/>
      <c r="D98" s="645"/>
      <c r="E98" s="645"/>
      <c r="F98" s="645"/>
      <c r="G98" s="645"/>
      <c r="H98" s="645"/>
      <c r="I98" s="645"/>
      <c r="J98" s="645"/>
      <c r="K98" s="182"/>
    </row>
    <row r="99" spans="2:13">
      <c r="B99" s="247" t="str">
        <f>IF(ISBLANK('F COMP Mise à jour Année 1'!B99),"",'F COMP Mise à jour Année 1'!B99)</f>
        <v/>
      </c>
      <c r="C99" s="248"/>
      <c r="D99" s="248"/>
      <c r="E99" s="451"/>
      <c r="F99" s="451"/>
      <c r="G99" s="451"/>
      <c r="H99" s="451"/>
      <c r="I99" s="246"/>
      <c r="J99" s="210"/>
      <c r="K99" s="182"/>
      <c r="M99" s="233"/>
    </row>
    <row r="100" spans="2:13">
      <c r="B100" s="247" t="str">
        <f>IF(ISBLANK('F COMP Mise à jour Année 1'!B100),"",'F COMP Mise à jour Année 1'!B100)</f>
        <v/>
      </c>
      <c r="C100" s="248"/>
      <c r="D100" s="248"/>
      <c r="E100" s="451"/>
      <c r="F100" s="451"/>
      <c r="G100" s="451"/>
      <c r="H100" s="451"/>
      <c r="I100" s="246"/>
      <c r="J100" s="210"/>
      <c r="K100" s="250"/>
    </row>
    <row r="101" spans="2:13">
      <c r="B101" s="247" t="str">
        <f>IF(ISBLANK('F COMP Mise à jour Année 1'!B101),"",'F COMP Mise à jour Année 1'!B101)</f>
        <v/>
      </c>
      <c r="C101" s="248"/>
      <c r="D101" s="248"/>
      <c r="E101" s="451"/>
      <c r="F101" s="451"/>
      <c r="G101" s="451"/>
      <c r="H101" s="451"/>
      <c r="I101" s="246"/>
      <c r="J101" s="210"/>
      <c r="K101" s="250"/>
    </row>
    <row r="102" spans="2:13">
      <c r="B102" s="247" t="str">
        <f>IF(ISBLANK('F COMP Mise à jour Année 1'!B102),"",'F COMP Mise à jour Année 1'!B102)</f>
        <v/>
      </c>
      <c r="C102" s="248"/>
      <c r="D102" s="248"/>
      <c r="E102" s="451"/>
      <c r="F102" s="451"/>
      <c r="G102" s="451"/>
      <c r="H102" s="451"/>
      <c r="I102" s="246"/>
      <c r="J102" s="210"/>
      <c r="K102" s="250"/>
    </row>
    <row r="103" spans="2:13">
      <c r="B103" s="247" t="str">
        <f>IF(ISBLANK('F COMP Mise à jour Année 1'!B103),"",'F COMP Mise à jour Année 1'!B103)</f>
        <v/>
      </c>
      <c r="C103" s="248"/>
      <c r="D103" s="248"/>
      <c r="E103" s="451"/>
      <c r="F103" s="451"/>
      <c r="G103" s="451"/>
      <c r="H103" s="451"/>
      <c r="I103" s="246"/>
      <c r="J103" s="210"/>
      <c r="K103" s="250"/>
    </row>
    <row r="104" spans="2:13" ht="15.75">
      <c r="B104" s="176" t="str">
        <f>IF(ISBLANK('D COMP Budget'!B104),"",'D COMP Budget'!B104)</f>
        <v>Coûts promotionnels</v>
      </c>
      <c r="C104" s="213"/>
      <c r="D104" s="213"/>
      <c r="E104" s="213"/>
      <c r="F104" s="213"/>
      <c r="G104" s="213"/>
      <c r="H104" s="213"/>
      <c r="I104" s="213"/>
      <c r="J104" s="212"/>
      <c r="K104" s="250"/>
    </row>
    <row r="105" spans="2:13">
      <c r="B105" s="247" t="str">
        <f>IF(ISBLANK('F COMP Mise à jour Année 1'!B105),"",'F COMP Mise à jour Année 1'!B105)</f>
        <v/>
      </c>
      <c r="C105" s="248"/>
      <c r="D105" s="248"/>
      <c r="E105" s="451"/>
      <c r="F105" s="451"/>
      <c r="G105" s="451"/>
      <c r="H105" s="451"/>
      <c r="I105" s="246"/>
      <c r="J105" s="210"/>
      <c r="K105" s="250"/>
    </row>
    <row r="106" spans="2:13">
      <c r="B106" s="247" t="str">
        <f>IF(ISBLANK('F COMP Mise à jour Année 1'!B106),"",'F COMP Mise à jour Année 1'!B106)</f>
        <v/>
      </c>
      <c r="C106" s="248"/>
      <c r="D106" s="248"/>
      <c r="E106" s="451"/>
      <c r="F106" s="451"/>
      <c r="G106" s="451"/>
      <c r="H106" s="451"/>
      <c r="I106" s="246"/>
      <c r="J106" s="210"/>
      <c r="K106" s="250"/>
    </row>
    <row r="107" spans="2:13">
      <c r="B107" s="247" t="str">
        <f>IF(ISBLANK('F COMP Mise à jour Année 1'!B107),"",'F COMP Mise à jour Année 1'!B107)</f>
        <v/>
      </c>
      <c r="C107" s="248"/>
      <c r="D107" s="248"/>
      <c r="E107" s="451"/>
      <c r="F107" s="451"/>
      <c r="G107" s="451"/>
      <c r="H107" s="451"/>
      <c r="I107" s="246"/>
      <c r="J107" s="210"/>
      <c r="K107" s="250"/>
    </row>
    <row r="108" spans="2:13">
      <c r="B108" s="247" t="str">
        <f>IF(ISBLANK('F COMP Mise à jour Année 1'!B108),"",'F COMP Mise à jour Année 1'!B108)</f>
        <v/>
      </c>
      <c r="C108" s="248"/>
      <c r="D108" s="248"/>
      <c r="E108" s="451"/>
      <c r="F108" s="451"/>
      <c r="G108" s="451"/>
      <c r="H108" s="451"/>
      <c r="I108" s="246"/>
      <c r="J108" s="210"/>
      <c r="K108" s="250"/>
    </row>
    <row r="109" spans="2:13">
      <c r="B109" s="247" t="str">
        <f>IF(ISBLANK('F COMP Mise à jour Année 1'!B109),"",'F COMP Mise à jour Année 1'!B109)</f>
        <v/>
      </c>
      <c r="C109" s="248"/>
      <c r="D109" s="248"/>
      <c r="E109" s="451"/>
      <c r="F109" s="451"/>
      <c r="G109" s="451"/>
      <c r="H109" s="451"/>
      <c r="I109" s="246"/>
      <c r="J109" s="210"/>
      <c r="K109" s="250"/>
    </row>
    <row r="110" spans="2:13" ht="15">
      <c r="B110" s="172" t="str">
        <f>IF(ISBLANK('D COMP Budget'!B110),"",'D COMP Budget'!B110)</f>
        <v>Sous-total - Promotion et marketing</v>
      </c>
      <c r="C110" s="450">
        <f>+'F COMP Mise à jour Année 1'!F110</f>
        <v>0</v>
      </c>
      <c r="D110" s="450">
        <f>+'D COMP Budget'!D110</f>
        <v>0</v>
      </c>
      <c r="E110" s="449">
        <f>+SUM(E105:E109,E99:E103)</f>
        <v>0</v>
      </c>
      <c r="F110" s="449">
        <f>+SUM(F105:F109,F99:F103)</f>
        <v>0</v>
      </c>
      <c r="G110" s="449">
        <f>+SUM(G105:G109,G99:G103)</f>
        <v>0</v>
      </c>
      <c r="H110" s="449">
        <f>+SUM(H105:H109,H99:H103)</f>
        <v>0</v>
      </c>
      <c r="I110" s="450">
        <f>C110+H110</f>
        <v>0</v>
      </c>
      <c r="J110" s="210"/>
      <c r="K110" s="250"/>
    </row>
    <row r="111" spans="2:13" ht="6.75" customHeight="1">
      <c r="B111" s="216"/>
      <c r="C111" s="215"/>
      <c r="D111" s="214"/>
      <c r="E111" s="214"/>
      <c r="F111" s="199"/>
      <c r="G111" s="199"/>
      <c r="H111" s="199"/>
      <c r="I111" s="199"/>
      <c r="K111" s="250"/>
    </row>
    <row r="112" spans="2:13" ht="15">
      <c r="B112" s="644" t="s">
        <v>180</v>
      </c>
      <c r="C112" s="644"/>
      <c r="D112" s="644"/>
      <c r="E112" s="644"/>
      <c r="F112" s="644"/>
      <c r="G112" s="644"/>
      <c r="H112" s="644"/>
      <c r="I112" s="644"/>
      <c r="J112" s="644"/>
      <c r="K112" s="250"/>
      <c r="L112" s="196"/>
    </row>
    <row r="113" spans="2:11" ht="15.75">
      <c r="B113" s="176" t="str">
        <f>IF(ISBLANK('D COMP Budget'!B113),"",'D COMP Budget'!B113)</f>
        <v>Personnel chargé de l’administration</v>
      </c>
      <c r="C113" s="213"/>
      <c r="D113" s="213"/>
      <c r="E113" s="213"/>
      <c r="F113" s="213"/>
      <c r="G113" s="213"/>
      <c r="H113" s="213"/>
      <c r="I113" s="213"/>
      <c r="J113" s="212"/>
      <c r="K113" s="250"/>
    </row>
    <row r="114" spans="2:11">
      <c r="B114" s="247" t="str">
        <f>IF(ISBLANK('F COMP Mise à jour Année 1'!B114),"",'F COMP Mise à jour Année 1'!B114)</f>
        <v/>
      </c>
      <c r="C114" s="248"/>
      <c r="D114" s="248"/>
      <c r="E114" s="451"/>
      <c r="F114" s="451"/>
      <c r="G114" s="451"/>
      <c r="H114" s="451"/>
      <c r="I114" s="246"/>
      <c r="J114" s="210"/>
      <c r="K114" s="250"/>
    </row>
    <row r="115" spans="2:11">
      <c r="B115" s="247" t="str">
        <f>IF(ISBLANK('F COMP Mise à jour Année 1'!B115),"",'F COMP Mise à jour Année 1'!B115)</f>
        <v/>
      </c>
      <c r="C115" s="248"/>
      <c r="D115" s="248"/>
      <c r="E115" s="451"/>
      <c r="F115" s="451"/>
      <c r="G115" s="451"/>
      <c r="H115" s="451"/>
      <c r="I115" s="246"/>
      <c r="J115" s="210"/>
      <c r="K115" s="250"/>
    </row>
    <row r="116" spans="2:11">
      <c r="B116" s="247" t="str">
        <f>IF(ISBLANK('F COMP Mise à jour Année 1'!B116),"",'F COMP Mise à jour Année 1'!B116)</f>
        <v/>
      </c>
      <c r="C116" s="248"/>
      <c r="D116" s="248"/>
      <c r="E116" s="451"/>
      <c r="F116" s="451"/>
      <c r="G116" s="451"/>
      <c r="H116" s="451"/>
      <c r="I116" s="246"/>
      <c r="J116" s="210"/>
      <c r="K116" s="250"/>
    </row>
    <row r="117" spans="2:11">
      <c r="B117" s="247" t="str">
        <f>IF(ISBLANK('F COMP Mise à jour Année 1'!B117),"",'F COMP Mise à jour Année 1'!B117)</f>
        <v/>
      </c>
      <c r="C117" s="248"/>
      <c r="D117" s="248"/>
      <c r="E117" s="451"/>
      <c r="F117" s="451"/>
      <c r="G117" s="451"/>
      <c r="H117" s="451"/>
      <c r="I117" s="246"/>
      <c r="J117" s="210"/>
      <c r="K117" s="250"/>
    </row>
    <row r="118" spans="2:11">
      <c r="B118" s="247" t="str">
        <f>IF(ISBLANK('F COMP Mise à jour Année 1'!B118),"",'F COMP Mise à jour Année 1'!B118)</f>
        <v/>
      </c>
      <c r="C118" s="248"/>
      <c r="D118" s="248"/>
      <c r="E118" s="451"/>
      <c r="F118" s="451"/>
      <c r="G118" s="451"/>
      <c r="H118" s="451"/>
      <c r="I118" s="246"/>
      <c r="J118" s="210"/>
      <c r="K118" s="250"/>
    </row>
    <row r="119" spans="2:11" ht="15.75">
      <c r="B119" s="176" t="str">
        <f>IF(ISBLANK('D COMP Budget'!B119),"",'D COMP Budget'!B119)</f>
        <v>Coûts administratifs</v>
      </c>
      <c r="C119" s="213"/>
      <c r="D119" s="213"/>
      <c r="E119" s="213"/>
      <c r="F119" s="213"/>
      <c r="G119" s="213"/>
      <c r="H119" s="213"/>
      <c r="I119" s="213"/>
      <c r="J119" s="212"/>
      <c r="K119" s="250"/>
    </row>
    <row r="120" spans="2:11">
      <c r="B120" s="247" t="str">
        <f>IF(ISBLANK('F COMP Mise à jour Année 1'!B120),"",'F COMP Mise à jour Année 1'!B120)</f>
        <v/>
      </c>
      <c r="C120" s="248"/>
      <c r="D120" s="248"/>
      <c r="E120" s="451"/>
      <c r="F120" s="451"/>
      <c r="G120" s="451"/>
      <c r="H120" s="451"/>
      <c r="I120" s="246"/>
      <c r="J120" s="210"/>
      <c r="K120" s="250"/>
    </row>
    <row r="121" spans="2:11">
      <c r="B121" s="247" t="str">
        <f>IF(ISBLANK('F COMP Mise à jour Année 1'!B121),"",'F COMP Mise à jour Année 1'!B121)</f>
        <v/>
      </c>
      <c r="C121" s="248"/>
      <c r="D121" s="248"/>
      <c r="E121" s="451"/>
      <c r="F121" s="451"/>
      <c r="G121" s="451"/>
      <c r="H121" s="451"/>
      <c r="I121" s="246"/>
      <c r="J121" s="210"/>
      <c r="K121" s="250"/>
    </row>
    <row r="122" spans="2:11">
      <c r="B122" s="247" t="str">
        <f>IF(ISBLANK('F COMP Mise à jour Année 1'!B122),"",'F COMP Mise à jour Année 1'!B122)</f>
        <v/>
      </c>
      <c r="C122" s="248"/>
      <c r="D122" s="248"/>
      <c r="E122" s="451"/>
      <c r="F122" s="451"/>
      <c r="G122" s="451"/>
      <c r="H122" s="451"/>
      <c r="I122" s="246"/>
      <c r="J122" s="210"/>
      <c r="K122" s="250"/>
    </row>
    <row r="123" spans="2:11">
      <c r="B123" s="247" t="str">
        <f>IF(ISBLANK('F COMP Mise à jour Année 1'!B123),"",'F COMP Mise à jour Année 1'!B123)</f>
        <v/>
      </c>
      <c r="C123" s="248"/>
      <c r="D123" s="248"/>
      <c r="E123" s="451"/>
      <c r="F123" s="451"/>
      <c r="G123" s="451"/>
      <c r="H123" s="451"/>
      <c r="I123" s="246"/>
      <c r="J123" s="210"/>
      <c r="K123" s="250"/>
    </row>
    <row r="124" spans="2:11">
      <c r="B124" s="247" t="str">
        <f>IF(ISBLANK('F COMP Mise à jour Année 1'!B124),"",'F COMP Mise à jour Année 1'!B124)</f>
        <v/>
      </c>
      <c r="C124" s="248"/>
      <c r="D124" s="248"/>
      <c r="E124" s="451"/>
      <c r="F124" s="451"/>
      <c r="G124" s="451"/>
      <c r="H124" s="451"/>
      <c r="I124" s="246"/>
      <c r="J124" s="210"/>
      <c r="K124" s="250"/>
    </row>
    <row r="125" spans="2:11" ht="21.75" customHeight="1">
      <c r="B125" s="172" t="str">
        <f>IF(ISBLANK('D COMP Budget'!B125),"",'D COMP Budget'!B125)</f>
        <v>Sous-total - Coûts de gestion</v>
      </c>
      <c r="C125" s="450">
        <f>+'F COMP Mise à jour Année 1'!F125</f>
        <v>0</v>
      </c>
      <c r="D125" s="450">
        <f>+'D COMP Budget'!D125</f>
        <v>0</v>
      </c>
      <c r="E125" s="449">
        <f>+SUM(E120:E124,E114:E118)</f>
        <v>0</v>
      </c>
      <c r="F125" s="449">
        <f>+SUM(F120:F124,F114:F118)</f>
        <v>0</v>
      </c>
      <c r="G125" s="449">
        <f>+SUM(G120:G124,G114:G118)</f>
        <v>0</v>
      </c>
      <c r="H125" s="449">
        <f>+SUM(H120:H124,H114:H118)</f>
        <v>0</v>
      </c>
      <c r="I125" s="450">
        <f>C125+H125</f>
        <v>0</v>
      </c>
      <c r="J125" s="198"/>
      <c r="K125" s="250"/>
    </row>
    <row r="126" spans="2:11" ht="6.75" customHeight="1">
      <c r="C126" s="199"/>
      <c r="D126" s="183"/>
      <c r="E126" s="183"/>
      <c r="F126" s="199"/>
      <c r="G126" s="199"/>
      <c r="H126" s="199"/>
      <c r="I126" s="199"/>
      <c r="K126" s="182"/>
    </row>
    <row r="127" spans="2:11" ht="15">
      <c r="B127" s="209" t="str">
        <f>IF(ISBLANK('D COMP Budget'!B127),"",'D COMP Budget'!B127)</f>
        <v>Total des coûts</v>
      </c>
      <c r="C127" s="450">
        <f>+'F COMP Mise à jour Année 1'!F127</f>
        <v>0</v>
      </c>
      <c r="D127" s="450">
        <f>+'D COMP Budget'!D127</f>
        <v>0</v>
      </c>
      <c r="E127" s="449">
        <f>+E23+E94+E110+E125+E38</f>
        <v>0</v>
      </c>
      <c r="F127" s="449">
        <f>+F23+F94+F110+F125+F38</f>
        <v>0</v>
      </c>
      <c r="G127" s="449">
        <f>+G23+G94+G110+G125+G38</f>
        <v>0</v>
      </c>
      <c r="H127" s="449">
        <f>+H23+H94+H110+H125+H38</f>
        <v>0</v>
      </c>
      <c r="I127" s="450">
        <f>C127+H127</f>
        <v>0</v>
      </c>
      <c r="J127" s="198"/>
    </row>
    <row r="130" spans="2:10" ht="15">
      <c r="B130" s="646" t="s">
        <v>178</v>
      </c>
      <c r="C130" s="646"/>
      <c r="D130" s="646"/>
      <c r="E130" s="646"/>
      <c r="F130" s="646"/>
      <c r="G130" s="646"/>
      <c r="H130" s="646"/>
      <c r="I130" s="646"/>
      <c r="J130" s="646"/>
    </row>
    <row r="131" spans="2:10" ht="7.5" customHeight="1">
      <c r="B131" s="207"/>
      <c r="C131" s="208"/>
    </row>
    <row r="132" spans="2:10" ht="47.25" customHeight="1">
      <c r="B132" s="207"/>
      <c r="C132" s="249" t="s">
        <v>204</v>
      </c>
      <c r="D132" s="249" t="s">
        <v>217</v>
      </c>
      <c r="E132" s="179" t="s">
        <v>216</v>
      </c>
      <c r="F132" s="179" t="s">
        <v>215</v>
      </c>
      <c r="G132" s="179" t="s">
        <v>214</v>
      </c>
      <c r="H132" s="179" t="s">
        <v>213</v>
      </c>
      <c r="I132" s="249" t="s">
        <v>212</v>
      </c>
      <c r="J132" s="205" t="s">
        <v>142</v>
      </c>
    </row>
    <row r="133" spans="2:10" ht="15">
      <c r="B133" s="575" t="str">
        <f>IF(ISBLANK('D COMP Budget'!B133),"",'D COMP Budget'!B133)</f>
        <v>Revenus gagnés</v>
      </c>
      <c r="C133" s="576"/>
      <c r="D133" s="576"/>
      <c r="E133" s="576"/>
      <c r="F133" s="576"/>
      <c r="G133" s="576"/>
      <c r="H133" s="576"/>
      <c r="I133" s="576"/>
      <c r="J133" s="576"/>
    </row>
    <row r="134" spans="2:10" ht="15">
      <c r="B134" s="176" t="str">
        <f>IF(ISBLANK('D COMP Budget'!B134),"",'D COMP Budget'!B134)</f>
        <v>Frais d’inscription, ventes de billets</v>
      </c>
      <c r="C134" s="638"/>
      <c r="D134" s="638"/>
      <c r="E134" s="638"/>
      <c r="F134" s="638"/>
      <c r="G134" s="638"/>
      <c r="H134" s="638"/>
      <c r="I134" s="638"/>
      <c r="J134" s="639"/>
    </row>
    <row r="135" spans="2:10">
      <c r="B135" s="247" t="str">
        <f>IF(ISBLANK('F COMP Mise à jour Année 1'!B135),"",'F COMP Mise à jour Année 1'!B135)</f>
        <v/>
      </c>
      <c r="C135" s="248"/>
      <c r="D135" s="248"/>
      <c r="E135" s="451"/>
      <c r="F135" s="451"/>
      <c r="G135" s="451"/>
      <c r="H135" s="451"/>
      <c r="I135" s="246"/>
      <c r="J135" s="198"/>
    </row>
    <row r="136" spans="2:10">
      <c r="B136" s="247" t="str">
        <f>IF(ISBLANK('F COMP Mise à jour Année 1'!B136),"",'F COMP Mise à jour Année 1'!B136)</f>
        <v/>
      </c>
      <c r="C136" s="248"/>
      <c r="D136" s="248"/>
      <c r="E136" s="451"/>
      <c r="F136" s="451"/>
      <c r="G136" s="451"/>
      <c r="H136" s="451"/>
      <c r="I136" s="246"/>
      <c r="J136" s="198"/>
    </row>
    <row r="137" spans="2:10">
      <c r="B137" s="247" t="str">
        <f>IF(ISBLANK('F COMP Mise à jour Année 1'!B137),"",'F COMP Mise à jour Année 1'!B137)</f>
        <v/>
      </c>
      <c r="C137" s="248"/>
      <c r="D137" s="248"/>
      <c r="E137" s="451"/>
      <c r="F137" s="451"/>
      <c r="G137" s="451"/>
      <c r="H137" s="451"/>
      <c r="I137" s="246"/>
      <c r="J137" s="198"/>
    </row>
    <row r="138" spans="2:10">
      <c r="B138" s="247" t="str">
        <f>IF(ISBLANK('F COMP Mise à jour Année 1'!B138),"",'F COMP Mise à jour Année 1'!B138)</f>
        <v/>
      </c>
      <c r="C138" s="248"/>
      <c r="D138" s="248"/>
      <c r="E138" s="451"/>
      <c r="F138" s="451"/>
      <c r="G138" s="451"/>
      <c r="H138" s="451"/>
      <c r="I138" s="246"/>
      <c r="J138" s="198"/>
    </row>
    <row r="139" spans="2:10">
      <c r="B139" s="247" t="str">
        <f>IF(ISBLANK('F COMP Mise à jour Année 1'!B139),"",'F COMP Mise à jour Année 1'!B139)</f>
        <v/>
      </c>
      <c r="C139" s="248"/>
      <c r="D139" s="248"/>
      <c r="E139" s="451"/>
      <c r="F139" s="451"/>
      <c r="G139" s="451"/>
      <c r="H139" s="451"/>
      <c r="I139" s="246"/>
      <c r="J139" s="198"/>
    </row>
    <row r="140" spans="2:10" ht="15">
      <c r="B140" s="176" t="str">
        <f>IF(ISBLANK('D COMP Budget'!B140),"",'D COMP Budget'!B140)</f>
        <v>Abonnements, droits d’adhésion</v>
      </c>
      <c r="C140" s="638"/>
      <c r="D140" s="638"/>
      <c r="E140" s="638"/>
      <c r="F140" s="638"/>
      <c r="G140" s="638"/>
      <c r="H140" s="638"/>
      <c r="I140" s="638"/>
      <c r="J140" s="639"/>
    </row>
    <row r="141" spans="2:10">
      <c r="B141" s="247" t="str">
        <f>IF(ISBLANK('F COMP Mise à jour Année 1'!B141),"",'F COMP Mise à jour Année 1'!B141)</f>
        <v/>
      </c>
      <c r="C141" s="248"/>
      <c r="D141" s="248"/>
      <c r="E141" s="451"/>
      <c r="F141" s="451"/>
      <c r="G141" s="451"/>
      <c r="H141" s="451"/>
      <c r="I141" s="246"/>
      <c r="J141" s="198"/>
    </row>
    <row r="142" spans="2:10">
      <c r="B142" s="247" t="str">
        <f>IF(ISBLANK('F COMP Mise à jour Année 1'!B142),"",'F COMP Mise à jour Année 1'!B142)</f>
        <v/>
      </c>
      <c r="C142" s="248"/>
      <c r="D142" s="248"/>
      <c r="E142" s="451"/>
      <c r="F142" s="451"/>
      <c r="G142" s="451"/>
      <c r="H142" s="451"/>
      <c r="I142" s="246"/>
      <c r="J142" s="198"/>
    </row>
    <row r="143" spans="2:10">
      <c r="B143" s="247" t="str">
        <f>IF(ISBLANK('F COMP Mise à jour Année 1'!B143),"",'F COMP Mise à jour Année 1'!B143)</f>
        <v/>
      </c>
      <c r="C143" s="248"/>
      <c r="D143" s="248"/>
      <c r="E143" s="451"/>
      <c r="F143" s="451"/>
      <c r="G143" s="451"/>
      <c r="H143" s="451"/>
      <c r="I143" s="246"/>
      <c r="J143" s="198"/>
    </row>
    <row r="144" spans="2:10">
      <c r="B144" s="247" t="str">
        <f>IF(ISBLANK('F COMP Mise à jour Année 1'!B144),"",'F COMP Mise à jour Année 1'!B144)</f>
        <v/>
      </c>
      <c r="C144" s="248"/>
      <c r="D144" s="248"/>
      <c r="E144" s="451"/>
      <c r="F144" s="451"/>
      <c r="G144" s="451"/>
      <c r="H144" s="451"/>
      <c r="I144" s="246"/>
      <c r="J144" s="198"/>
    </row>
    <row r="145" spans="2:10">
      <c r="B145" s="247" t="str">
        <f>IF(ISBLANK('F COMP Mise à jour Année 1'!B145),"",'F COMP Mise à jour Année 1'!B145)</f>
        <v/>
      </c>
      <c r="C145" s="248"/>
      <c r="D145" s="248"/>
      <c r="E145" s="451"/>
      <c r="F145" s="451"/>
      <c r="G145" s="451"/>
      <c r="H145" s="451"/>
      <c r="I145" s="246"/>
      <c r="J145" s="198"/>
    </row>
    <row r="146" spans="2:10" ht="15">
      <c r="B146" s="174" t="str">
        <f>IF(ISBLANK('D COMP Budget'!B146),"",'D COMP Budget'!B146)</f>
        <v>Frais de service</v>
      </c>
      <c r="C146" s="638"/>
      <c r="D146" s="638"/>
      <c r="E146" s="638"/>
      <c r="F146" s="638"/>
      <c r="G146" s="638"/>
      <c r="H146" s="638"/>
      <c r="I146" s="638"/>
      <c r="J146" s="639"/>
    </row>
    <row r="147" spans="2:10">
      <c r="B147" s="247" t="str">
        <f>IF(ISBLANK('F COMP Mise à jour Année 1'!B147),"",'F COMP Mise à jour Année 1'!B147)</f>
        <v/>
      </c>
      <c r="C147" s="248"/>
      <c r="D147" s="248"/>
      <c r="E147" s="451"/>
      <c r="F147" s="451"/>
      <c r="G147" s="451"/>
      <c r="H147" s="451"/>
      <c r="I147" s="246"/>
      <c r="J147" s="198"/>
    </row>
    <row r="148" spans="2:10">
      <c r="B148" s="247" t="str">
        <f>IF(ISBLANK('F COMP Mise à jour Année 1'!B148),"",'F COMP Mise à jour Année 1'!B148)</f>
        <v/>
      </c>
      <c r="C148" s="248"/>
      <c r="D148" s="248"/>
      <c r="E148" s="451"/>
      <c r="F148" s="451"/>
      <c r="G148" s="451"/>
      <c r="H148" s="451"/>
      <c r="I148" s="246"/>
      <c r="J148" s="198"/>
    </row>
    <row r="149" spans="2:10">
      <c r="B149" s="247" t="str">
        <f>IF(ISBLANK('F COMP Mise à jour Année 1'!B149),"",'F COMP Mise à jour Année 1'!B149)</f>
        <v/>
      </c>
      <c r="C149" s="248"/>
      <c r="D149" s="248"/>
      <c r="E149" s="451"/>
      <c r="F149" s="451"/>
      <c r="G149" s="451"/>
      <c r="H149" s="451"/>
      <c r="I149" s="246"/>
      <c r="J149" s="198"/>
    </row>
    <row r="150" spans="2:10">
      <c r="B150" s="247" t="str">
        <f>IF(ISBLANK('F COMP Mise à jour Année 1'!B150),"",'F COMP Mise à jour Année 1'!B150)</f>
        <v/>
      </c>
      <c r="C150" s="248"/>
      <c r="D150" s="248"/>
      <c r="E150" s="451"/>
      <c r="F150" s="451"/>
      <c r="G150" s="451"/>
      <c r="H150" s="451"/>
      <c r="I150" s="246"/>
      <c r="J150" s="198"/>
    </row>
    <row r="151" spans="2:10">
      <c r="B151" s="247" t="str">
        <f>IF(ISBLANK('F COMP Mise à jour Année 1'!B151),"",'F COMP Mise à jour Année 1'!B151)</f>
        <v/>
      </c>
      <c r="C151" s="248"/>
      <c r="D151" s="248"/>
      <c r="E151" s="451"/>
      <c r="F151" s="451"/>
      <c r="G151" s="451"/>
      <c r="H151" s="451"/>
      <c r="I151" s="246"/>
      <c r="J151" s="198"/>
    </row>
    <row r="152" spans="2:10" ht="15">
      <c r="B152" s="174" t="str">
        <f>IF(ISBLANK('D COMP Budget'!B152),"",'D COMP Budget'!B152)</f>
        <v>Vente de produits</v>
      </c>
      <c r="C152" s="638"/>
      <c r="D152" s="638"/>
      <c r="E152" s="638"/>
      <c r="F152" s="638"/>
      <c r="G152" s="638"/>
      <c r="H152" s="638"/>
      <c r="I152" s="638"/>
      <c r="J152" s="639"/>
    </row>
    <row r="153" spans="2:10">
      <c r="B153" s="247" t="str">
        <f>IF(ISBLANK('F COMP Mise à jour Année 1'!B153),"",'F COMP Mise à jour Année 1'!B153)</f>
        <v/>
      </c>
      <c r="C153" s="248"/>
      <c r="D153" s="248"/>
      <c r="E153" s="451"/>
      <c r="F153" s="451"/>
      <c r="G153" s="451"/>
      <c r="H153" s="451"/>
      <c r="I153" s="246"/>
      <c r="J153" s="198"/>
    </row>
    <row r="154" spans="2:10">
      <c r="B154" s="247" t="str">
        <f>IF(ISBLANK('F COMP Mise à jour Année 1'!B154),"",'F COMP Mise à jour Année 1'!B154)</f>
        <v/>
      </c>
      <c r="C154" s="248"/>
      <c r="D154" s="248"/>
      <c r="E154" s="451"/>
      <c r="F154" s="451"/>
      <c r="G154" s="451"/>
      <c r="H154" s="451"/>
      <c r="I154" s="246"/>
      <c r="J154" s="198"/>
    </row>
    <row r="155" spans="2:10">
      <c r="B155" s="247" t="str">
        <f>IF(ISBLANK('F COMP Mise à jour Année 1'!B155),"",'F COMP Mise à jour Année 1'!B155)</f>
        <v/>
      </c>
      <c r="C155" s="248"/>
      <c r="D155" s="248"/>
      <c r="E155" s="451"/>
      <c r="F155" s="451"/>
      <c r="G155" s="451"/>
      <c r="H155" s="451"/>
      <c r="I155" s="246"/>
      <c r="J155" s="198"/>
    </row>
    <row r="156" spans="2:10">
      <c r="B156" s="247" t="str">
        <f>IF(ISBLANK('F COMP Mise à jour Année 1'!B156),"",'F COMP Mise à jour Année 1'!B156)</f>
        <v/>
      </c>
      <c r="C156" s="248"/>
      <c r="D156" s="248"/>
      <c r="E156" s="451"/>
      <c r="F156" s="451"/>
      <c r="G156" s="451"/>
      <c r="H156" s="451"/>
      <c r="I156" s="246"/>
      <c r="J156" s="198"/>
    </row>
    <row r="157" spans="2:10">
      <c r="B157" s="247" t="str">
        <f>IF(ISBLANK('F COMP Mise à jour Année 1'!B157),"",'F COMP Mise à jour Année 1'!B157)</f>
        <v/>
      </c>
      <c r="C157" s="248"/>
      <c r="D157" s="248"/>
      <c r="E157" s="451"/>
      <c r="F157" s="451"/>
      <c r="G157" s="451"/>
      <c r="H157" s="451"/>
      <c r="I157" s="246"/>
      <c r="J157" s="198"/>
    </row>
    <row r="158" spans="2:10" ht="15">
      <c r="B158" s="174" t="str">
        <f>IF(ISBLANK('D COMP Budget'!B158),"",'D COMP Budget'!B158)</f>
        <v>Autres revenus gagnés</v>
      </c>
      <c r="C158" s="638"/>
      <c r="D158" s="638"/>
      <c r="E158" s="638"/>
      <c r="F158" s="638"/>
      <c r="G158" s="638"/>
      <c r="H158" s="638"/>
      <c r="I158" s="638"/>
      <c r="J158" s="639"/>
    </row>
    <row r="159" spans="2:10">
      <c r="B159" s="247" t="str">
        <f>IF(ISBLANK('F COMP Mise à jour Année 1'!B159),"",'F COMP Mise à jour Année 1'!B159)</f>
        <v/>
      </c>
      <c r="C159" s="248"/>
      <c r="D159" s="248"/>
      <c r="E159" s="451"/>
      <c r="F159" s="451"/>
      <c r="G159" s="451"/>
      <c r="H159" s="451"/>
      <c r="I159" s="246"/>
      <c r="J159" s="198"/>
    </row>
    <row r="160" spans="2:10">
      <c r="B160" s="247" t="str">
        <f>IF(ISBLANK('F COMP Mise à jour Année 1'!B160),"",'F COMP Mise à jour Année 1'!B160)</f>
        <v/>
      </c>
      <c r="C160" s="248"/>
      <c r="D160" s="248"/>
      <c r="E160" s="451"/>
      <c r="F160" s="451"/>
      <c r="G160" s="451"/>
      <c r="H160" s="451"/>
      <c r="I160" s="246"/>
      <c r="J160" s="198"/>
    </row>
    <row r="161" spans="2:10">
      <c r="B161" s="247" t="str">
        <f>IF(ISBLANK('F COMP Mise à jour Année 1'!B161),"",'F COMP Mise à jour Année 1'!B161)</f>
        <v/>
      </c>
      <c r="C161" s="248"/>
      <c r="D161" s="248"/>
      <c r="E161" s="451"/>
      <c r="F161" s="451"/>
      <c r="G161" s="451"/>
      <c r="H161" s="451"/>
      <c r="I161" s="246"/>
      <c r="J161" s="198"/>
    </row>
    <row r="162" spans="2:10">
      <c r="B162" s="247" t="str">
        <f>IF(ISBLANK('F COMP Mise à jour Année 1'!B162),"",'F COMP Mise à jour Année 1'!B162)</f>
        <v/>
      </c>
      <c r="C162" s="248"/>
      <c r="D162" s="248"/>
      <c r="E162" s="451"/>
      <c r="F162" s="451"/>
      <c r="G162" s="451"/>
      <c r="H162" s="451"/>
      <c r="I162" s="246"/>
      <c r="J162" s="198"/>
    </row>
    <row r="163" spans="2:10">
      <c r="B163" s="247" t="str">
        <f>IF(ISBLANK('F COMP Mise à jour Année 1'!B163),"",'F COMP Mise à jour Année 1'!B163)</f>
        <v/>
      </c>
      <c r="C163" s="248"/>
      <c r="D163" s="248"/>
      <c r="E163" s="451"/>
      <c r="F163" s="451"/>
      <c r="G163" s="451"/>
      <c r="H163" s="451"/>
      <c r="I163" s="246"/>
      <c r="J163" s="198"/>
    </row>
    <row r="164" spans="2:10" ht="15">
      <c r="B164" s="172" t="str">
        <f>IF(ISBLANK('D COMP Budget'!B164),"",'D COMP Budget'!B164)</f>
        <v>Sous-total - Revenus gagnés</v>
      </c>
      <c r="C164" s="450">
        <f>+'F COMP Mise à jour Année 1'!F164</f>
        <v>0</v>
      </c>
      <c r="D164" s="450">
        <f>+'D COMP Budget'!D164</f>
        <v>0</v>
      </c>
      <c r="E164" s="449">
        <f>+SUM(E159:E163,E135:E139,E147:E151,E141:E145,E153:E157)</f>
        <v>0</v>
      </c>
      <c r="F164" s="449">
        <f>+SUM(F159:F163,F135:F139,F147:F151,F141:F145,F153:F157)</f>
        <v>0</v>
      </c>
      <c r="G164" s="449">
        <f>+SUM(G159:G163,G135:G139,G147:G151,G141:G145,G153:G157)</f>
        <v>0</v>
      </c>
      <c r="H164" s="449">
        <f>+SUM(H159:H163,H135:H139,H147:H151,H141:H145,H153:H157)</f>
        <v>0</v>
      </c>
      <c r="I164" s="450">
        <f>C164+H164</f>
        <v>0</v>
      </c>
      <c r="J164" s="198"/>
    </row>
    <row r="165" spans="2:10" s="182" customFormat="1" ht="6.75" customHeight="1">
      <c r="C165" s="203"/>
      <c r="D165" s="203"/>
      <c r="E165" s="203"/>
      <c r="F165" s="203"/>
      <c r="G165" s="203"/>
      <c r="H165" s="203"/>
      <c r="I165" s="203"/>
    </row>
    <row r="166" spans="2:10" ht="15">
      <c r="B166" s="575" t="str">
        <f>IF(ISBLANK('D COMP Budget'!B166),"",'D COMP Budget'!B166)</f>
        <v>Revenus du secteur privé</v>
      </c>
      <c r="C166" s="576"/>
      <c r="D166" s="576"/>
      <c r="E166" s="576"/>
      <c r="F166" s="576"/>
      <c r="G166" s="576"/>
      <c r="H166" s="576"/>
      <c r="I166" s="576"/>
      <c r="J166" s="577"/>
    </row>
    <row r="167" spans="2:10">
      <c r="B167" s="204" t="str">
        <f>IF(ISBLANK('D COMP Budget'!B167),"",'D COMP Budget'!B167)</f>
        <v>Commandites</v>
      </c>
      <c r="C167" s="246"/>
      <c r="D167" s="246"/>
      <c r="E167" s="451"/>
      <c r="F167" s="451"/>
      <c r="G167" s="451"/>
      <c r="H167" s="451"/>
      <c r="I167" s="246"/>
      <c r="J167" s="198"/>
    </row>
    <row r="168" spans="2:10">
      <c r="B168" s="204" t="str">
        <f>IF(ISBLANK('D COMP Budget'!B168),"",'D COMP Budget'!B168)</f>
        <v>Dons</v>
      </c>
      <c r="C168" s="246"/>
      <c r="D168" s="246"/>
      <c r="E168" s="451"/>
      <c r="F168" s="451"/>
      <c r="G168" s="451"/>
      <c r="H168" s="451"/>
      <c r="I168" s="246"/>
      <c r="J168" s="198"/>
    </row>
    <row r="169" spans="2:10">
      <c r="B169" s="204" t="str">
        <f>IF(ISBLANK('D COMP Budget'!B169),"",'D COMP Budget'!B169)</f>
        <v>Fondations</v>
      </c>
      <c r="C169" s="246"/>
      <c r="D169" s="246"/>
      <c r="E169" s="451"/>
      <c r="F169" s="451"/>
      <c r="G169" s="451"/>
      <c r="H169" s="451"/>
      <c r="I169" s="246"/>
      <c r="J169" s="198"/>
    </row>
    <row r="170" spans="2:10">
      <c r="B170" s="204" t="str">
        <f>IF(ISBLANK('D COMP Budget'!B170),"",'D COMP Budget'!B170)</f>
        <v>Collectes de fonds</v>
      </c>
      <c r="C170" s="246"/>
      <c r="D170" s="246"/>
      <c r="E170" s="451"/>
      <c r="F170" s="451"/>
      <c r="G170" s="451"/>
      <c r="H170" s="451"/>
      <c r="I170" s="246"/>
      <c r="J170" s="198"/>
    </row>
    <row r="171" spans="2:10" ht="15">
      <c r="B171" s="174" t="str">
        <f>IF(ISBLANK('D COMP Budget'!B171),"",'D COMP Budget'!B171)</f>
        <v>Autre revenus du secteur privé</v>
      </c>
      <c r="C171" s="638"/>
      <c r="D171" s="638"/>
      <c r="E171" s="638"/>
      <c r="F171" s="638"/>
      <c r="G171" s="638"/>
      <c r="H171" s="638"/>
      <c r="I171" s="638"/>
      <c r="J171" s="639"/>
    </row>
    <row r="172" spans="2:10">
      <c r="B172" s="247" t="str">
        <f>IF(ISBLANK('F COMP Mise à jour Année 1'!B172),"",'F COMP Mise à jour Année 1'!B172)</f>
        <v/>
      </c>
      <c r="C172" s="248"/>
      <c r="D172" s="248"/>
      <c r="E172" s="451"/>
      <c r="F172" s="451"/>
      <c r="G172" s="451"/>
      <c r="H172" s="451"/>
      <c r="I172" s="246"/>
      <c r="J172" s="198"/>
    </row>
    <row r="173" spans="2:10">
      <c r="B173" s="247" t="str">
        <f>IF(ISBLANK('F COMP Mise à jour Année 1'!B173),"",'F COMP Mise à jour Année 1'!B173)</f>
        <v/>
      </c>
      <c r="C173" s="248"/>
      <c r="D173" s="248"/>
      <c r="E173" s="451"/>
      <c r="F173" s="451"/>
      <c r="G173" s="451"/>
      <c r="H173" s="451"/>
      <c r="I173" s="246"/>
      <c r="J173" s="198"/>
    </row>
    <row r="174" spans="2:10">
      <c r="B174" s="247" t="str">
        <f>IF(ISBLANK('F COMP Mise à jour Année 1'!B174),"",'F COMP Mise à jour Année 1'!B174)</f>
        <v/>
      </c>
      <c r="C174" s="248"/>
      <c r="D174" s="248"/>
      <c r="E174" s="451"/>
      <c r="F174" s="451"/>
      <c r="G174" s="451"/>
      <c r="H174" s="451"/>
      <c r="I174" s="246"/>
      <c r="J174" s="198"/>
    </row>
    <row r="175" spans="2:10">
      <c r="B175" s="247" t="str">
        <f>IF(ISBLANK('F COMP Mise à jour Année 1'!B175),"",'F COMP Mise à jour Année 1'!B175)</f>
        <v/>
      </c>
      <c r="C175" s="248"/>
      <c r="D175" s="248"/>
      <c r="E175" s="451"/>
      <c r="F175" s="451"/>
      <c r="G175" s="451"/>
      <c r="H175" s="451"/>
      <c r="I175" s="246"/>
      <c r="J175" s="198"/>
    </row>
    <row r="176" spans="2:10">
      <c r="B176" s="247" t="str">
        <f>IF(ISBLANK('F COMP Mise à jour Année 1'!B176),"",'F COMP Mise à jour Année 1'!B176)</f>
        <v/>
      </c>
      <c r="C176" s="248"/>
      <c r="D176" s="248"/>
      <c r="E176" s="451"/>
      <c r="F176" s="451"/>
      <c r="G176" s="451"/>
      <c r="H176" s="451"/>
      <c r="I176" s="246"/>
      <c r="J176" s="198"/>
    </row>
    <row r="177" spans="2:10" ht="15">
      <c r="B177" s="172" t="str">
        <f>IF(ISBLANK('D COMP Budget'!B177),"",'D COMP Budget'!B177)</f>
        <v>Sous-total - Revenus du secteur privé</v>
      </c>
      <c r="C177" s="450">
        <f>+'F COMP Mise à jour Année 1'!F177</f>
        <v>0</v>
      </c>
      <c r="D177" s="450">
        <f>+'D COMP Budget'!D177</f>
        <v>0</v>
      </c>
      <c r="E177" s="449">
        <f>+SUM(E172:E176,E167:E170)</f>
        <v>0</v>
      </c>
      <c r="F177" s="449">
        <f>+SUM(F172:F176,F167:F170)</f>
        <v>0</v>
      </c>
      <c r="G177" s="449">
        <f>+SUM(G172:G176,G167:G170)</f>
        <v>0</v>
      </c>
      <c r="H177" s="449">
        <f>+SUM(H172:H176,H167:H170)</f>
        <v>0</v>
      </c>
      <c r="I177" s="450">
        <f>C177+H177</f>
        <v>0</v>
      </c>
      <c r="J177" s="198"/>
    </row>
    <row r="178" spans="2:10" s="182" customFormat="1" ht="6.75" customHeight="1">
      <c r="C178" s="203"/>
      <c r="D178" s="203"/>
      <c r="E178" s="203"/>
      <c r="F178" s="203"/>
      <c r="G178" s="203"/>
      <c r="H178" s="203"/>
      <c r="I178" s="203"/>
    </row>
    <row r="179" spans="2:10" ht="15">
      <c r="B179" s="575" t="str">
        <f>IF(ISBLANK('D COMP Budget'!B179),"",'D COMP Budget'!B179)</f>
        <v>Revenus du secteur public</v>
      </c>
      <c r="C179" s="576"/>
      <c r="D179" s="576"/>
      <c r="E179" s="576"/>
      <c r="F179" s="576"/>
      <c r="G179" s="576"/>
      <c r="H179" s="576"/>
      <c r="I179" s="576"/>
      <c r="J179" s="577"/>
    </row>
    <row r="180" spans="2:10" ht="35.25" customHeight="1">
      <c r="B180" s="474" t="str">
        <f>IF(ISBLANK('D COMP Budget'!B180),"",'D COMP Budget'!B180)</f>
        <v>Subvention pour cette demande, jusqu’à 100 000 $ par année, jusqu’à 3 ans</v>
      </c>
      <c r="C180" s="453">
        <f>+'F COMP Mise à jour Année 1'!F180</f>
        <v>0</v>
      </c>
      <c r="D180" s="453">
        <f>+'D COMP Budget'!D180</f>
        <v>0</v>
      </c>
      <c r="E180" s="451"/>
      <c r="F180" s="451"/>
      <c r="G180" s="451"/>
      <c r="H180" s="451"/>
      <c r="I180" s="453">
        <f>C180+H180</f>
        <v>0</v>
      </c>
      <c r="J180" s="198"/>
    </row>
    <row r="181" spans="2:10" ht="42.75">
      <c r="B181" s="173" t="str">
        <f>IF(ISBLANK('D COMP Budget'!B181),"",'D COMP Budget'!B181)</f>
        <v>Soutien à l'accès aux services (Veuillez soumettre une demande distincte au Soutien à l'accès aux services)</v>
      </c>
      <c r="C181" s="248"/>
      <c r="D181" s="248"/>
      <c r="E181" s="451"/>
      <c r="F181" s="451"/>
      <c r="G181" s="451"/>
      <c r="H181" s="451"/>
      <c r="I181" s="246"/>
      <c r="J181" s="198"/>
    </row>
    <row r="182" spans="2:10" ht="30">
      <c r="B182" s="202" t="str">
        <f>IF(ISBLANK('D COMP Budget'!B182),"",'D COMP Budget'!B182)</f>
        <v xml:space="preserve">Autres subventions du Conseil des arts du Canada </v>
      </c>
      <c r="C182" s="638"/>
      <c r="D182" s="638"/>
      <c r="E182" s="638"/>
      <c r="F182" s="638"/>
      <c r="G182" s="638"/>
      <c r="H182" s="638"/>
      <c r="I182" s="638"/>
      <c r="J182" s="639"/>
    </row>
    <row r="183" spans="2:10">
      <c r="B183" s="247" t="str">
        <f>IF(ISBLANK('F COMP Mise à jour Année 1'!B183),"",'F COMP Mise à jour Année 1'!B183)</f>
        <v/>
      </c>
      <c r="C183" s="246"/>
      <c r="D183" s="248"/>
      <c r="E183" s="451"/>
      <c r="F183" s="451"/>
      <c r="G183" s="451"/>
      <c r="H183" s="451"/>
      <c r="I183" s="246"/>
      <c r="J183" s="198"/>
    </row>
    <row r="184" spans="2:10">
      <c r="B184" s="247" t="str">
        <f>IF(ISBLANK('F COMP Mise à jour Année 1'!B184),"",'F COMP Mise à jour Année 1'!B184)</f>
        <v/>
      </c>
      <c r="C184" s="246"/>
      <c r="D184" s="248"/>
      <c r="E184" s="451"/>
      <c r="F184" s="451"/>
      <c r="G184" s="451"/>
      <c r="H184" s="451"/>
      <c r="I184" s="246"/>
      <c r="J184" s="198"/>
    </row>
    <row r="185" spans="2:10">
      <c r="B185" s="247" t="str">
        <f>IF(ISBLANK('F COMP Mise à jour Année 1'!B185),"",'F COMP Mise à jour Année 1'!B185)</f>
        <v/>
      </c>
      <c r="C185" s="246"/>
      <c r="D185" s="248"/>
      <c r="E185" s="451"/>
      <c r="F185" s="451"/>
      <c r="G185" s="451"/>
      <c r="H185" s="451"/>
      <c r="I185" s="246"/>
      <c r="J185" s="198"/>
    </row>
    <row r="186" spans="2:10">
      <c r="B186" s="247" t="str">
        <f>IF(ISBLANK('F COMP Mise à jour Année 1'!B186),"",'F COMP Mise à jour Année 1'!B186)</f>
        <v/>
      </c>
      <c r="C186" s="246"/>
      <c r="D186" s="248"/>
      <c r="E186" s="451"/>
      <c r="F186" s="451"/>
      <c r="G186" s="451"/>
      <c r="H186" s="451"/>
      <c r="I186" s="246"/>
      <c r="J186" s="198"/>
    </row>
    <row r="187" spans="2:10">
      <c r="B187" s="247" t="str">
        <f>IF(ISBLANK('F COMP Mise à jour Année 1'!B187),"",'F COMP Mise à jour Année 1'!B187)</f>
        <v/>
      </c>
      <c r="C187" s="246"/>
      <c r="D187" s="248"/>
      <c r="E187" s="451"/>
      <c r="F187" s="451"/>
      <c r="G187" s="451"/>
      <c r="H187" s="451"/>
      <c r="I187" s="246"/>
      <c r="J187" s="198"/>
    </row>
    <row r="188" spans="2:10" ht="15">
      <c r="B188" s="174" t="str">
        <f>IF(ISBLANK('D COMP Budget'!B188),"",'D COMP Budget'!B188)</f>
        <v>Autre subvention fédérale</v>
      </c>
      <c r="C188" s="638"/>
      <c r="D188" s="638"/>
      <c r="E188" s="638"/>
      <c r="F188" s="638"/>
      <c r="G188" s="638"/>
      <c r="H188" s="638"/>
      <c r="I188" s="638"/>
      <c r="J188" s="639"/>
    </row>
    <row r="189" spans="2:10">
      <c r="B189" s="247" t="str">
        <f>IF(ISBLANK('F COMP Mise à jour Année 1'!B189),"",'F COMP Mise à jour Année 1'!B189)</f>
        <v/>
      </c>
      <c r="C189" s="246"/>
      <c r="D189" s="246"/>
      <c r="E189" s="451"/>
      <c r="F189" s="451"/>
      <c r="G189" s="451"/>
      <c r="H189" s="451"/>
      <c r="I189" s="246"/>
      <c r="J189" s="198"/>
    </row>
    <row r="190" spans="2:10">
      <c r="B190" s="247" t="str">
        <f>IF(ISBLANK('F COMP Mise à jour Année 1'!B190),"",'F COMP Mise à jour Année 1'!B190)</f>
        <v/>
      </c>
      <c r="C190" s="246"/>
      <c r="D190" s="246"/>
      <c r="E190" s="451"/>
      <c r="F190" s="451"/>
      <c r="G190" s="451"/>
      <c r="H190" s="451"/>
      <c r="I190" s="246"/>
      <c r="J190" s="198"/>
    </row>
    <row r="191" spans="2:10">
      <c r="B191" s="247" t="str">
        <f>IF(ISBLANK('F COMP Mise à jour Année 1'!B191),"",'F COMP Mise à jour Année 1'!B191)</f>
        <v/>
      </c>
      <c r="C191" s="246"/>
      <c r="D191" s="246"/>
      <c r="E191" s="451"/>
      <c r="F191" s="451"/>
      <c r="G191" s="451"/>
      <c r="H191" s="451"/>
      <c r="I191" s="246"/>
      <c r="J191" s="198"/>
    </row>
    <row r="192" spans="2:10">
      <c r="B192" s="247" t="str">
        <f>IF(ISBLANK('F COMP Mise à jour Année 1'!B192),"",'F COMP Mise à jour Année 1'!B192)</f>
        <v/>
      </c>
      <c r="C192" s="246"/>
      <c r="D192" s="246"/>
      <c r="E192" s="451"/>
      <c r="F192" s="451"/>
      <c r="G192" s="451"/>
      <c r="H192" s="451"/>
      <c r="I192" s="246"/>
      <c r="J192" s="198"/>
    </row>
    <row r="193" spans="2:10">
      <c r="B193" s="247" t="str">
        <f>IF(ISBLANK('F COMP Mise à jour Année 1'!B193),"",'F COMP Mise à jour Année 1'!B193)</f>
        <v/>
      </c>
      <c r="C193" s="246"/>
      <c r="D193" s="246"/>
      <c r="E193" s="451"/>
      <c r="F193" s="451"/>
      <c r="G193" s="451"/>
      <c r="H193" s="451"/>
      <c r="I193" s="246"/>
      <c r="J193" s="198"/>
    </row>
    <row r="194" spans="2:10" ht="15">
      <c r="B194" s="174" t="str">
        <f>IF(ISBLANK('D COMP Budget'!B194),"",'D COMP Budget'!B194)</f>
        <v>Subvention provinciale ou territoriale</v>
      </c>
      <c r="C194" s="638"/>
      <c r="D194" s="638"/>
      <c r="E194" s="638"/>
      <c r="F194" s="638"/>
      <c r="G194" s="638"/>
      <c r="H194" s="638"/>
      <c r="I194" s="638"/>
      <c r="J194" s="639"/>
    </row>
    <row r="195" spans="2:10">
      <c r="B195" s="247" t="str">
        <f>IF(ISBLANK('F COMP Mise à jour Année 1'!B195),"",'F COMP Mise à jour Année 1'!B195)</f>
        <v/>
      </c>
      <c r="C195" s="246"/>
      <c r="D195" s="246"/>
      <c r="E195" s="451"/>
      <c r="F195" s="451"/>
      <c r="G195" s="451"/>
      <c r="H195" s="451"/>
      <c r="I195" s="246"/>
      <c r="J195" s="198"/>
    </row>
    <row r="196" spans="2:10">
      <c r="B196" s="247" t="str">
        <f>IF(ISBLANK('F COMP Mise à jour Année 1'!B196),"",'F COMP Mise à jour Année 1'!B196)</f>
        <v/>
      </c>
      <c r="C196" s="246"/>
      <c r="D196" s="246"/>
      <c r="E196" s="451"/>
      <c r="F196" s="451"/>
      <c r="G196" s="451"/>
      <c r="H196" s="451"/>
      <c r="I196" s="246"/>
      <c r="J196" s="198"/>
    </row>
    <row r="197" spans="2:10">
      <c r="B197" s="247" t="str">
        <f>IF(ISBLANK('F COMP Mise à jour Année 1'!B197),"",'F COMP Mise à jour Année 1'!B197)</f>
        <v/>
      </c>
      <c r="C197" s="246"/>
      <c r="D197" s="246"/>
      <c r="E197" s="451"/>
      <c r="F197" s="451"/>
      <c r="G197" s="451"/>
      <c r="H197" s="451"/>
      <c r="I197" s="246"/>
      <c r="J197" s="198"/>
    </row>
    <row r="198" spans="2:10">
      <c r="B198" s="247" t="str">
        <f>IF(ISBLANK('F COMP Mise à jour Année 1'!B198),"",'F COMP Mise à jour Année 1'!B198)</f>
        <v/>
      </c>
      <c r="C198" s="246"/>
      <c r="D198" s="246"/>
      <c r="E198" s="451"/>
      <c r="F198" s="451"/>
      <c r="G198" s="451"/>
      <c r="H198" s="451"/>
      <c r="I198" s="246"/>
      <c r="J198" s="198"/>
    </row>
    <row r="199" spans="2:10">
      <c r="B199" s="247" t="str">
        <f>IF(ISBLANK('F COMP Mise à jour Année 1'!B199),"",'F COMP Mise à jour Année 1'!B199)</f>
        <v/>
      </c>
      <c r="C199" s="246"/>
      <c r="D199" s="246"/>
      <c r="E199" s="451"/>
      <c r="F199" s="451"/>
      <c r="G199" s="451"/>
      <c r="H199" s="451"/>
      <c r="I199" s="246"/>
      <c r="J199" s="198"/>
    </row>
    <row r="200" spans="2:10" ht="15">
      <c r="B200" s="174" t="str">
        <f>IF(ISBLANK('D COMP Budget'!B200),"",'D COMP Budget'!B200)</f>
        <v>Subvention municipale ou régionale</v>
      </c>
      <c r="C200" s="638"/>
      <c r="D200" s="638"/>
      <c r="E200" s="638"/>
      <c r="F200" s="638"/>
      <c r="G200" s="638"/>
      <c r="H200" s="638"/>
      <c r="I200" s="638"/>
      <c r="J200" s="639"/>
    </row>
    <row r="201" spans="2:10">
      <c r="B201" s="247" t="str">
        <f>IF(ISBLANK('F COMP Mise à jour Année 1'!B201),"",'F COMP Mise à jour Année 1'!B201)</f>
        <v/>
      </c>
      <c r="C201" s="246"/>
      <c r="D201" s="246"/>
      <c r="E201" s="451"/>
      <c r="F201" s="451"/>
      <c r="G201" s="451"/>
      <c r="H201" s="451"/>
      <c r="I201" s="246"/>
      <c r="J201" s="198"/>
    </row>
    <row r="202" spans="2:10">
      <c r="B202" s="247" t="str">
        <f>IF(ISBLANK('F COMP Mise à jour Année 1'!B202),"",'F COMP Mise à jour Année 1'!B202)</f>
        <v/>
      </c>
      <c r="C202" s="246"/>
      <c r="D202" s="246"/>
      <c r="E202" s="451"/>
      <c r="F202" s="451"/>
      <c r="G202" s="451"/>
      <c r="H202" s="451"/>
      <c r="I202" s="246"/>
      <c r="J202" s="198"/>
    </row>
    <row r="203" spans="2:10">
      <c r="B203" s="247" t="str">
        <f>IF(ISBLANK('F COMP Mise à jour Année 1'!B203),"",'F COMP Mise à jour Année 1'!B203)</f>
        <v/>
      </c>
      <c r="C203" s="246"/>
      <c r="D203" s="246"/>
      <c r="E203" s="451"/>
      <c r="F203" s="451"/>
      <c r="G203" s="451"/>
      <c r="H203" s="451"/>
      <c r="I203" s="246"/>
      <c r="J203" s="198"/>
    </row>
    <row r="204" spans="2:10">
      <c r="B204" s="247" t="str">
        <f>IF(ISBLANK('F COMP Mise à jour Année 1'!B204),"",'F COMP Mise à jour Année 1'!B204)</f>
        <v/>
      </c>
      <c r="C204" s="246"/>
      <c r="D204" s="246"/>
      <c r="E204" s="451"/>
      <c r="F204" s="451"/>
      <c r="G204" s="451"/>
      <c r="H204" s="451"/>
      <c r="I204" s="246"/>
      <c r="J204" s="198"/>
    </row>
    <row r="205" spans="2:10">
      <c r="B205" s="247" t="str">
        <f>IF(ISBLANK('F COMP Mise à jour Année 1'!B205),"",'F COMP Mise à jour Année 1'!B205)</f>
        <v/>
      </c>
      <c r="C205" s="246"/>
      <c r="D205" s="246"/>
      <c r="E205" s="451"/>
      <c r="F205" s="451"/>
      <c r="G205" s="451"/>
      <c r="H205" s="451"/>
      <c r="I205" s="246"/>
      <c r="J205" s="198"/>
    </row>
    <row r="206" spans="2:10" ht="15">
      <c r="B206" s="174" t="str">
        <f>IF(ISBLANK('D COMP Budget'!B206),"",'D COMP Budget'!B206)</f>
        <v>Autre revenus du secteur public</v>
      </c>
      <c r="C206" s="638"/>
      <c r="D206" s="638"/>
      <c r="E206" s="638"/>
      <c r="F206" s="638"/>
      <c r="G206" s="638"/>
      <c r="H206" s="638"/>
      <c r="I206" s="638"/>
      <c r="J206" s="639"/>
    </row>
    <row r="207" spans="2:10">
      <c r="B207" s="247" t="str">
        <f>IF(ISBLANK('F COMP Mise à jour Année 1'!B207),"",'F COMP Mise à jour Année 1'!B207)</f>
        <v/>
      </c>
      <c r="C207" s="246"/>
      <c r="D207" s="246"/>
      <c r="E207" s="451"/>
      <c r="F207" s="451"/>
      <c r="G207" s="451"/>
      <c r="H207" s="451"/>
      <c r="I207" s="246"/>
      <c r="J207" s="198"/>
    </row>
    <row r="208" spans="2:10">
      <c r="B208" s="247" t="str">
        <f>IF(ISBLANK('F COMP Mise à jour Année 1'!B208),"",'F COMP Mise à jour Année 1'!B208)</f>
        <v/>
      </c>
      <c r="C208" s="246"/>
      <c r="D208" s="246"/>
      <c r="E208" s="451"/>
      <c r="F208" s="451"/>
      <c r="G208" s="451"/>
      <c r="H208" s="451"/>
      <c r="I208" s="246"/>
      <c r="J208" s="198"/>
    </row>
    <row r="209" spans="2:10">
      <c r="B209" s="247" t="str">
        <f>IF(ISBLANK('F COMP Mise à jour Année 1'!B209),"",'F COMP Mise à jour Année 1'!B209)</f>
        <v/>
      </c>
      <c r="C209" s="246"/>
      <c r="D209" s="246"/>
      <c r="E209" s="451"/>
      <c r="F209" s="451"/>
      <c r="G209" s="451"/>
      <c r="H209" s="451"/>
      <c r="I209" s="246"/>
      <c r="J209" s="198"/>
    </row>
    <row r="210" spans="2:10">
      <c r="B210" s="247" t="str">
        <f>IF(ISBLANK('F COMP Mise à jour Année 1'!B210),"",'F COMP Mise à jour Année 1'!B210)</f>
        <v/>
      </c>
      <c r="C210" s="246"/>
      <c r="D210" s="246"/>
      <c r="E210" s="451"/>
      <c r="F210" s="451"/>
      <c r="G210" s="451"/>
      <c r="H210" s="451"/>
      <c r="I210" s="246"/>
      <c r="J210" s="198"/>
    </row>
    <row r="211" spans="2:10">
      <c r="B211" s="247" t="str">
        <f>IF(ISBLANK('F COMP Mise à jour Année 1'!B211),"",'F COMP Mise à jour Année 1'!B211)</f>
        <v/>
      </c>
      <c r="C211" s="246"/>
      <c r="D211" s="246"/>
      <c r="E211" s="451"/>
      <c r="F211" s="451"/>
      <c r="G211" s="451"/>
      <c r="H211" s="451"/>
      <c r="I211" s="246"/>
      <c r="J211" s="198"/>
    </row>
    <row r="212" spans="2:10" ht="15">
      <c r="B212" s="172" t="str">
        <f>IF(ISBLANK('D COMP Budget'!B212),"",'D COMP Budget'!B212)</f>
        <v>Sous-total - Revenus du secteur public</v>
      </c>
      <c r="C212" s="450">
        <f>+'F COMP Mise à jour Année 1'!F212</f>
        <v>0</v>
      </c>
      <c r="D212" s="450">
        <f>+'D COMP Budget'!D212</f>
        <v>0</v>
      </c>
      <c r="E212" s="449">
        <f>+SUM(E189:E193,E195:E199,E201:E205,E207:E211,E180:E181,E183:E187)</f>
        <v>0</v>
      </c>
      <c r="F212" s="449">
        <f>+SUM(F189:F193,F195:F199,F201:F205,F207:F211,F180:F181,F183:F187)</f>
        <v>0</v>
      </c>
      <c r="G212" s="449">
        <f>+SUM(G189:G193,G195:G199,G201:G205,G207:G211,G180:G181,G183:G187)</f>
        <v>0</v>
      </c>
      <c r="H212" s="449">
        <f>+SUM(H189:H193,H195:H199,H201:H205,H207:H211,H180:H181,H183:H187)</f>
        <v>0</v>
      </c>
      <c r="I212" s="450">
        <f>C212+H212</f>
        <v>0</v>
      </c>
      <c r="J212" s="198"/>
    </row>
    <row r="213" spans="2:10" ht="6.75" customHeight="1">
      <c r="C213" s="199"/>
      <c r="D213" s="199"/>
      <c r="E213" s="199"/>
      <c r="F213" s="199"/>
      <c r="G213" s="199"/>
      <c r="H213" s="199"/>
      <c r="I213" s="199"/>
    </row>
    <row r="214" spans="2:10" ht="15">
      <c r="B214" s="575" t="str">
        <f>IF(ISBLANK('D COMP Budget'!B214),"",'D COMP Budget'!B214)</f>
        <v>Services en nature</v>
      </c>
      <c r="C214" s="576"/>
      <c r="D214" s="576"/>
      <c r="E214" s="576"/>
      <c r="F214" s="576"/>
      <c r="G214" s="576"/>
      <c r="H214" s="576"/>
      <c r="I214" s="576"/>
      <c r="J214" s="577"/>
    </row>
    <row r="215" spans="2:10">
      <c r="B215" s="247" t="str">
        <f>IF(ISBLANK('F COMP Mise à jour Année 1'!B215),"",'F COMP Mise à jour Année 1'!B215)</f>
        <v/>
      </c>
      <c r="C215" s="246"/>
      <c r="D215" s="246"/>
      <c r="E215" s="451"/>
      <c r="F215" s="451"/>
      <c r="G215" s="451"/>
      <c r="H215" s="451"/>
      <c r="I215" s="246"/>
      <c r="J215" s="198"/>
    </row>
    <row r="216" spans="2:10">
      <c r="B216" s="247" t="str">
        <f>IF(ISBLANK('F COMP Mise à jour Année 1'!B216),"",'F COMP Mise à jour Année 1'!B216)</f>
        <v/>
      </c>
      <c r="C216" s="246"/>
      <c r="D216" s="246"/>
      <c r="E216" s="451"/>
      <c r="F216" s="451"/>
      <c r="G216" s="451"/>
      <c r="H216" s="451"/>
      <c r="I216" s="246"/>
      <c r="J216" s="198"/>
    </row>
    <row r="217" spans="2:10">
      <c r="B217" s="247" t="str">
        <f>IF(ISBLANK('F COMP Mise à jour Année 1'!B217),"",'F COMP Mise à jour Année 1'!B217)</f>
        <v/>
      </c>
      <c r="C217" s="246"/>
      <c r="D217" s="246"/>
      <c r="E217" s="451"/>
      <c r="F217" s="451"/>
      <c r="G217" s="451"/>
      <c r="H217" s="451"/>
      <c r="I217" s="246"/>
      <c r="J217" s="198"/>
    </row>
    <row r="218" spans="2:10">
      <c r="B218" s="247" t="str">
        <f>IF(ISBLANK('F COMP Mise à jour Année 1'!B218),"",'F COMP Mise à jour Année 1'!B218)</f>
        <v/>
      </c>
      <c r="C218" s="246"/>
      <c r="D218" s="246"/>
      <c r="E218" s="451"/>
      <c r="F218" s="451"/>
      <c r="G218" s="451"/>
      <c r="H218" s="451"/>
      <c r="I218" s="246"/>
      <c r="J218" s="198"/>
    </row>
    <row r="219" spans="2:10">
      <c r="B219" s="247" t="str">
        <f>IF(ISBLANK('F COMP Mise à jour Année 1'!B219),"",'F COMP Mise à jour Année 1'!B219)</f>
        <v/>
      </c>
      <c r="C219" s="246"/>
      <c r="D219" s="246"/>
      <c r="E219" s="451"/>
      <c r="F219" s="451"/>
      <c r="G219" s="451"/>
      <c r="H219" s="451"/>
      <c r="I219" s="246"/>
      <c r="J219" s="198"/>
    </row>
    <row r="220" spans="2:10" ht="15">
      <c r="B220" s="172" t="str">
        <f>IF(ISBLANK('D COMP Budget'!B220),"",'D COMP Budget'!B220)</f>
        <v>Sous-total – Services en nature</v>
      </c>
      <c r="C220" s="450">
        <f>+'F COMP Mise à jour Année 1'!F220</f>
        <v>0</v>
      </c>
      <c r="D220" s="450">
        <f>+'D COMP Budget'!D220</f>
        <v>0</v>
      </c>
      <c r="E220" s="449">
        <f>+SUM(E215:E219)</f>
        <v>0</v>
      </c>
      <c r="F220" s="449">
        <f>+SUM(F215:F219)</f>
        <v>0</v>
      </c>
      <c r="G220" s="449">
        <f>+SUM(G215:G219)</f>
        <v>0</v>
      </c>
      <c r="H220" s="449">
        <f>+SUM(H215:H219)</f>
        <v>0</v>
      </c>
      <c r="I220" s="450">
        <f>C220+H220</f>
        <v>0</v>
      </c>
      <c r="J220" s="198"/>
    </row>
    <row r="221" spans="2:10" ht="6.75" customHeight="1">
      <c r="C221" s="199"/>
      <c r="D221" s="199"/>
      <c r="E221" s="199"/>
      <c r="F221" s="199"/>
      <c r="G221" s="199"/>
      <c r="H221" s="199"/>
      <c r="I221" s="199"/>
    </row>
    <row r="222" spans="2:10" ht="15">
      <c r="B222" s="575" t="str">
        <f>IF(ISBLANK('D COMP Budget'!B222),"",'D COMP Budget'!B222)</f>
        <v>Autres revenus</v>
      </c>
      <c r="C222" s="576"/>
      <c r="D222" s="576"/>
      <c r="E222" s="576"/>
      <c r="F222" s="576"/>
      <c r="G222" s="576"/>
      <c r="H222" s="576"/>
      <c r="I222" s="576"/>
      <c r="J222" s="577"/>
    </row>
    <row r="223" spans="2:10">
      <c r="B223" s="247" t="str">
        <f>IF(ISBLANK('F COMP Mise à jour Année 1'!B223),"",'F COMP Mise à jour Année 1'!B223)</f>
        <v/>
      </c>
      <c r="C223" s="246"/>
      <c r="D223" s="246"/>
      <c r="E223" s="451"/>
      <c r="F223" s="451"/>
      <c r="G223" s="451"/>
      <c r="H223" s="451"/>
      <c r="I223" s="246"/>
      <c r="J223" s="198"/>
    </row>
    <row r="224" spans="2:10">
      <c r="B224" s="247" t="str">
        <f>IF(ISBLANK('F COMP Mise à jour Année 1'!B224),"",'F COMP Mise à jour Année 1'!B224)</f>
        <v/>
      </c>
      <c r="C224" s="246"/>
      <c r="D224" s="246"/>
      <c r="E224" s="451"/>
      <c r="F224" s="451"/>
      <c r="G224" s="451"/>
      <c r="H224" s="451"/>
      <c r="I224" s="246"/>
      <c r="J224" s="198"/>
    </row>
    <row r="225" spans="2:10">
      <c r="B225" s="247" t="str">
        <f>IF(ISBLANK('F COMP Mise à jour Année 1'!B225),"",'F COMP Mise à jour Année 1'!B225)</f>
        <v/>
      </c>
      <c r="C225" s="246"/>
      <c r="D225" s="246"/>
      <c r="E225" s="451"/>
      <c r="F225" s="451"/>
      <c r="G225" s="451"/>
      <c r="H225" s="451"/>
      <c r="I225" s="246"/>
      <c r="J225" s="198"/>
    </row>
    <row r="226" spans="2:10">
      <c r="B226" s="247" t="str">
        <f>IF(ISBLANK('F COMP Mise à jour Année 1'!B226),"",'F COMP Mise à jour Année 1'!B226)</f>
        <v/>
      </c>
      <c r="C226" s="246"/>
      <c r="D226" s="246"/>
      <c r="E226" s="451"/>
      <c r="F226" s="451"/>
      <c r="G226" s="451"/>
      <c r="H226" s="451"/>
      <c r="I226" s="246"/>
      <c r="J226" s="198"/>
    </row>
    <row r="227" spans="2:10">
      <c r="B227" s="247" t="str">
        <f>IF(ISBLANK('F COMP Mise à jour Année 1'!B227),"",'F COMP Mise à jour Année 1'!B227)</f>
        <v/>
      </c>
      <c r="C227" s="246"/>
      <c r="D227" s="246"/>
      <c r="E227" s="451"/>
      <c r="F227" s="451"/>
      <c r="G227" s="451"/>
      <c r="H227" s="451"/>
      <c r="I227" s="246"/>
      <c r="J227" s="198"/>
    </row>
    <row r="228" spans="2:10" ht="15">
      <c r="B228" s="174" t="str">
        <f>IF(ISBLANK('D COMP Budget'!B228),"",'D COMP Budget'!B228)</f>
        <v>Paiements différés</v>
      </c>
      <c r="C228" s="638"/>
      <c r="D228" s="638"/>
      <c r="E228" s="638"/>
      <c r="F228" s="638"/>
      <c r="G228" s="638"/>
      <c r="H228" s="638"/>
      <c r="I228" s="638"/>
      <c r="J228" s="639"/>
    </row>
    <row r="229" spans="2:10">
      <c r="B229" s="247" t="str">
        <f>IF(ISBLANK('F COMP Mise à jour Année 1'!B229),"",'F COMP Mise à jour Année 1'!B229)</f>
        <v/>
      </c>
      <c r="C229" s="246"/>
      <c r="D229" s="246"/>
      <c r="E229" s="451"/>
      <c r="F229" s="451"/>
      <c r="G229" s="451"/>
      <c r="H229" s="451"/>
      <c r="I229" s="246"/>
      <c r="J229" s="198"/>
    </row>
    <row r="230" spans="2:10">
      <c r="B230" s="247" t="str">
        <f>IF(ISBLANK('F COMP Mise à jour Année 1'!B230),"",'F COMP Mise à jour Année 1'!B230)</f>
        <v/>
      </c>
      <c r="C230" s="246"/>
      <c r="D230" s="246"/>
      <c r="E230" s="451"/>
      <c r="F230" s="451"/>
      <c r="G230" s="451"/>
      <c r="H230" s="451"/>
      <c r="I230" s="246"/>
      <c r="J230" s="198"/>
    </row>
    <row r="231" spans="2:10">
      <c r="B231" s="247" t="str">
        <f>IF(ISBLANK('F COMP Mise à jour Année 1'!B231),"",'F COMP Mise à jour Année 1'!B231)</f>
        <v/>
      </c>
      <c r="C231" s="246"/>
      <c r="D231" s="246"/>
      <c r="E231" s="451"/>
      <c r="F231" s="451"/>
      <c r="G231" s="451"/>
      <c r="H231" s="451"/>
      <c r="I231" s="246"/>
      <c r="J231" s="198"/>
    </row>
    <row r="232" spans="2:10" ht="15">
      <c r="B232" s="172" t="str">
        <f>IF(ISBLANK('D COMP Budget'!B232),"",'D COMP Budget'!B232)</f>
        <v>Sous-total - Autres revenus</v>
      </c>
      <c r="C232" s="450">
        <f>+'F COMP Mise à jour Année 1'!F232</f>
        <v>0</v>
      </c>
      <c r="D232" s="450">
        <f>+'D COMP Budget'!D232</f>
        <v>0</v>
      </c>
      <c r="E232" s="449">
        <f>+SUM(E229:E231,E223:E227)</f>
        <v>0</v>
      </c>
      <c r="F232" s="449">
        <f>+SUM(F229:F231,F223:F227)</f>
        <v>0</v>
      </c>
      <c r="G232" s="449">
        <f>+SUM(G229:G231,G223:G227)</f>
        <v>0</v>
      </c>
      <c r="H232" s="449">
        <f>+SUM(H229:H231,H223:H227)</f>
        <v>0</v>
      </c>
      <c r="I232" s="450">
        <f>C232+H232</f>
        <v>0</v>
      </c>
      <c r="J232" s="198"/>
    </row>
    <row r="233" spans="2:10" ht="6.75" customHeight="1">
      <c r="C233" s="199"/>
      <c r="D233" s="199"/>
      <c r="E233" s="199"/>
      <c r="F233" s="199"/>
      <c r="G233" s="199"/>
      <c r="H233" s="199"/>
      <c r="I233" s="199"/>
    </row>
    <row r="234" spans="2:10" ht="15">
      <c r="B234" s="168" t="str">
        <f>IF(ISBLANK('D COMP Budget'!B234),"",'D COMP Budget'!B234)</f>
        <v>Total des revenus</v>
      </c>
      <c r="C234" s="450">
        <f t="shared" ref="C234:H234" si="0">C164+C177+C212+C232+C220</f>
        <v>0</v>
      </c>
      <c r="D234" s="450">
        <f t="shared" si="0"/>
        <v>0</v>
      </c>
      <c r="E234" s="449">
        <f t="shared" si="0"/>
        <v>0</v>
      </c>
      <c r="F234" s="449">
        <f t="shared" si="0"/>
        <v>0</v>
      </c>
      <c r="G234" s="449">
        <f t="shared" si="0"/>
        <v>0</v>
      </c>
      <c r="H234" s="449">
        <f t="shared" si="0"/>
        <v>0</v>
      </c>
      <c r="I234" s="450">
        <f>C234+H234</f>
        <v>0</v>
      </c>
      <c r="J234" s="198"/>
    </row>
    <row r="235" spans="2:10" ht="8.25" customHeight="1">
      <c r="C235" s="196"/>
      <c r="D235" s="196"/>
      <c r="E235" s="196"/>
    </row>
    <row r="236" spans="2:10" ht="15">
      <c r="B236" s="169" t="str">
        <f>IF(ISBLANK('D COMP Budget'!B236),"",'D COMP Budget'!B236)</f>
        <v>Total des coûts</v>
      </c>
      <c r="C236" s="450">
        <f t="shared" ref="C236:H236" si="1">C127</f>
        <v>0</v>
      </c>
      <c r="D236" s="450">
        <f t="shared" si="1"/>
        <v>0</v>
      </c>
      <c r="E236" s="449">
        <f t="shared" si="1"/>
        <v>0</v>
      </c>
      <c r="F236" s="449">
        <f t="shared" si="1"/>
        <v>0</v>
      </c>
      <c r="G236" s="449">
        <f t="shared" si="1"/>
        <v>0</v>
      </c>
      <c r="H236" s="449">
        <f t="shared" si="1"/>
        <v>0</v>
      </c>
      <c r="I236" s="450">
        <f>C236+H236</f>
        <v>0</v>
      </c>
      <c r="J236" s="157"/>
    </row>
    <row r="237" spans="2:10" ht="8.25" customHeight="1">
      <c r="C237" s="196"/>
      <c r="D237" s="196"/>
      <c r="E237" s="196"/>
    </row>
    <row r="238" spans="2:10" ht="15">
      <c r="B238" s="197" t="str">
        <f>IF(ISBLANK('D COMP Budget'!B238),"",'D COMP Budget'!B238)</f>
        <v>Excédent (Déficit)</v>
      </c>
      <c r="C238" s="450">
        <f t="shared" ref="C238:I238" si="2">C234-C236</f>
        <v>0</v>
      </c>
      <c r="D238" s="450">
        <f t="shared" si="2"/>
        <v>0</v>
      </c>
      <c r="E238" s="449">
        <f t="shared" si="2"/>
        <v>0</v>
      </c>
      <c r="F238" s="449">
        <f t="shared" si="2"/>
        <v>0</v>
      </c>
      <c r="G238" s="449">
        <f t="shared" si="2"/>
        <v>0</v>
      </c>
      <c r="H238" s="449">
        <f t="shared" si="2"/>
        <v>0</v>
      </c>
      <c r="I238" s="450">
        <f t="shared" si="2"/>
        <v>0</v>
      </c>
      <c r="J238" s="27"/>
    </row>
    <row r="239" spans="2:10" ht="8.25" customHeight="1">
      <c r="C239" s="196"/>
      <c r="D239" s="196"/>
      <c r="E239" s="196"/>
    </row>
    <row r="240" spans="2:10" ht="31.5" customHeight="1">
      <c r="B240" s="168" t="str">
        <f>IF(ISBLANK('D COMP Budget'!B240),"",'D COMP Budget'!B240)</f>
        <v>% du Total des coûts que représente la subvention</v>
      </c>
      <c r="C240" s="245" t="str">
        <f t="shared" ref="C240:I240" si="3">IFERROR((C180/C236),"")</f>
        <v/>
      </c>
      <c r="D240" s="245" t="str">
        <f t="shared" si="3"/>
        <v/>
      </c>
      <c r="E240" s="195" t="str">
        <f t="shared" si="3"/>
        <v/>
      </c>
      <c r="F240" s="195" t="str">
        <f t="shared" si="3"/>
        <v/>
      </c>
      <c r="G240" s="195" t="str">
        <f t="shared" si="3"/>
        <v/>
      </c>
      <c r="H240" s="195" t="str">
        <f t="shared" si="3"/>
        <v/>
      </c>
      <c r="I240" s="245" t="str">
        <f t="shared" si="3"/>
        <v/>
      </c>
      <c r="J240" s="157"/>
    </row>
    <row r="242" spans="2:6">
      <c r="B242" s="578" t="s">
        <v>70</v>
      </c>
      <c r="C242" s="578"/>
      <c r="D242" s="578"/>
      <c r="E242" s="578"/>
      <c r="F242" s="578"/>
    </row>
    <row r="243" spans="2:6">
      <c r="B243" s="578"/>
      <c r="C243" s="578"/>
      <c r="D243" s="578"/>
      <c r="E243" s="578"/>
      <c r="F243" s="578"/>
    </row>
  </sheetData>
  <sheetProtection password="C54C" sheet="1" objects="1" scenarios="1" formatRows="0"/>
  <mergeCells count="27">
    <mergeCell ref="B112:J112"/>
    <mergeCell ref="B130:J130"/>
    <mergeCell ref="C171:J171"/>
    <mergeCell ref="B25:J25"/>
    <mergeCell ref="B2:J2"/>
    <mergeCell ref="B10:J10"/>
    <mergeCell ref="B5:B8"/>
    <mergeCell ref="B222:J222"/>
    <mergeCell ref="B133:J133"/>
    <mergeCell ref="B166:J166"/>
    <mergeCell ref="B179:J179"/>
    <mergeCell ref="C134:J134"/>
    <mergeCell ref="C140:J140"/>
    <mergeCell ref="C146:J146"/>
    <mergeCell ref="C152:J152"/>
    <mergeCell ref="C158:J158"/>
    <mergeCell ref="C182:J182"/>
    <mergeCell ref="B40:J40"/>
    <mergeCell ref="C97:J97"/>
    <mergeCell ref="C98:J98"/>
    <mergeCell ref="B242:F243"/>
    <mergeCell ref="C188:J188"/>
    <mergeCell ref="C194:J194"/>
    <mergeCell ref="C200:J200"/>
    <mergeCell ref="C206:J206"/>
    <mergeCell ref="C228:J228"/>
    <mergeCell ref="B214:J214"/>
  </mergeCells>
  <printOptions horizontalCentered="1"/>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ignoredErrors>
    <ignoredError sqref="B13:J23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R243"/>
  <sheetViews>
    <sheetView showGridLines="0" zoomScale="90" zoomScaleNormal="90" workbookViewId="0">
      <pane ySplit="4" topLeftCell="A5" activePane="bottomLeft" state="frozen"/>
      <selection pane="bottomLeft" activeCell="A5" sqref="A5"/>
    </sheetView>
  </sheetViews>
  <sheetFormatPr defaultRowHeight="14.25"/>
  <cols>
    <col min="1" max="1" width="2.140625" style="167" customWidth="1"/>
    <col min="2" max="2" width="46.7109375" style="167" customWidth="1"/>
    <col min="3" max="3" width="17.140625" style="167" customWidth="1"/>
    <col min="4" max="4" width="18" style="167" customWidth="1"/>
    <col min="5" max="5" width="17.42578125" style="167" customWidth="1"/>
    <col min="6" max="7" width="18.140625" style="167" customWidth="1"/>
    <col min="8" max="8" width="17.5703125" style="167" customWidth="1"/>
    <col min="9" max="9" width="17.7109375" style="167" customWidth="1"/>
    <col min="10" max="10" width="17.140625" style="167" customWidth="1"/>
    <col min="11" max="11" width="39.85546875" style="167" customWidth="1"/>
    <col min="12" max="16384" width="9.140625" style="167"/>
  </cols>
  <sheetData>
    <row r="1" spans="1:18">
      <c r="B1" s="8" t="s">
        <v>469</v>
      </c>
    </row>
    <row r="2" spans="1:18" s="238" customFormat="1" ht="18.75" customHeight="1">
      <c r="B2" s="643" t="s">
        <v>231</v>
      </c>
      <c r="C2" s="643"/>
      <c r="D2" s="643"/>
      <c r="E2" s="643"/>
      <c r="F2" s="643"/>
      <c r="G2" s="643"/>
      <c r="H2" s="643"/>
      <c r="I2" s="643"/>
      <c r="J2" s="643"/>
      <c r="K2" s="643"/>
      <c r="N2" s="167"/>
    </row>
    <row r="3" spans="1:18" s="238" customFormat="1" ht="6.75" customHeight="1">
      <c r="B3" s="239"/>
      <c r="C3" s="190"/>
      <c r="D3" s="189"/>
      <c r="E3" s="189"/>
      <c r="F3" s="189"/>
      <c r="G3" s="189"/>
      <c r="H3" s="189"/>
      <c r="I3" s="189"/>
      <c r="J3" s="189"/>
      <c r="K3" s="189"/>
      <c r="L3" s="260"/>
    </row>
    <row r="4" spans="1:18" ht="63.75" customHeight="1">
      <c r="A4" s="182"/>
      <c r="B4" s="259" t="s">
        <v>189</v>
      </c>
      <c r="C4" s="258" t="s">
        <v>204</v>
      </c>
      <c r="D4" s="206" t="s">
        <v>213</v>
      </c>
      <c r="E4" s="206" t="s">
        <v>175</v>
      </c>
      <c r="F4" s="262" t="s">
        <v>228</v>
      </c>
      <c r="G4" s="262" t="s">
        <v>227</v>
      </c>
      <c r="H4" s="205" t="s">
        <v>226</v>
      </c>
      <c r="I4" s="205" t="s">
        <v>225</v>
      </c>
      <c r="J4" s="235" t="s">
        <v>224</v>
      </c>
      <c r="K4" s="188" t="s">
        <v>142</v>
      </c>
      <c r="N4" s="256"/>
      <c r="R4" s="233"/>
    </row>
    <row r="5" spans="1:18" ht="14.25" customHeight="1">
      <c r="A5" s="182"/>
      <c r="B5" s="655" t="s">
        <v>208</v>
      </c>
      <c r="C5" s="470" t="s">
        <v>188</v>
      </c>
      <c r="D5" s="470" t="s">
        <v>188</v>
      </c>
      <c r="E5" s="470" t="s">
        <v>188</v>
      </c>
      <c r="F5" s="470" t="s">
        <v>188</v>
      </c>
      <c r="G5" s="470" t="s">
        <v>188</v>
      </c>
      <c r="H5" s="470" t="s">
        <v>188</v>
      </c>
      <c r="I5" s="470" t="s">
        <v>188</v>
      </c>
      <c r="J5" s="485"/>
      <c r="K5" s="254"/>
      <c r="N5" s="256"/>
      <c r="R5" s="233"/>
    </row>
    <row r="6" spans="1:18" ht="14.25" customHeight="1">
      <c r="A6" s="182"/>
      <c r="B6" s="655"/>
      <c r="C6" s="476" t="str">
        <f>+'G COMP Mise à jour Année 2'!C6</f>
        <v>Date :</v>
      </c>
      <c r="D6" s="476" t="str">
        <f>+'G COMP Mise à jour Année 2'!H6</f>
        <v>Date :</v>
      </c>
      <c r="E6" s="476" t="str">
        <f>+'D COMP Budget'!E6</f>
        <v>Date :</v>
      </c>
      <c r="F6" s="469" t="s">
        <v>141</v>
      </c>
      <c r="G6" s="469" t="s">
        <v>141</v>
      </c>
      <c r="H6" s="469" t="s">
        <v>141</v>
      </c>
      <c r="I6" s="469" t="s">
        <v>141</v>
      </c>
      <c r="J6" s="476"/>
      <c r="K6" s="254"/>
      <c r="R6" s="233"/>
    </row>
    <row r="7" spans="1:18" ht="15" customHeight="1">
      <c r="A7" s="182"/>
      <c r="B7" s="655"/>
      <c r="C7" s="255" t="s">
        <v>187</v>
      </c>
      <c r="D7" s="255" t="s">
        <v>187</v>
      </c>
      <c r="E7" s="255" t="s">
        <v>187</v>
      </c>
      <c r="F7" s="103" t="s">
        <v>187</v>
      </c>
      <c r="G7" s="103" t="s">
        <v>187</v>
      </c>
      <c r="H7" s="103" t="s">
        <v>187</v>
      </c>
      <c r="I7" s="103" t="s">
        <v>187</v>
      </c>
      <c r="J7" s="255"/>
      <c r="K7" s="254"/>
      <c r="R7" s="233"/>
    </row>
    <row r="8" spans="1:18" ht="15">
      <c r="A8" s="186"/>
      <c r="B8" s="655"/>
      <c r="C8" s="475" t="str">
        <f>+'G COMP Mise à jour Année 2'!C8</f>
        <v>Date :</v>
      </c>
      <c r="D8" s="475" t="str">
        <f>+'G COMP Mise à jour Année 2'!H8</f>
        <v>Date :</v>
      </c>
      <c r="E8" s="475" t="str">
        <f>+'D COMP Budget'!E8</f>
        <v>Date :</v>
      </c>
      <c r="F8" s="468" t="s">
        <v>141</v>
      </c>
      <c r="G8" s="468" t="s">
        <v>141</v>
      </c>
      <c r="H8" s="468" t="s">
        <v>141</v>
      </c>
      <c r="I8" s="468" t="s">
        <v>141</v>
      </c>
      <c r="J8" s="475"/>
      <c r="K8" s="253"/>
    </row>
    <row r="9" spans="1:18" ht="6.75" customHeight="1">
      <c r="A9" s="186"/>
      <c r="B9" s="186"/>
      <c r="C9" s="185"/>
      <c r="D9" s="185"/>
      <c r="E9" s="185"/>
      <c r="F9" s="185"/>
      <c r="G9" s="185"/>
      <c r="H9" s="185"/>
      <c r="I9" s="185"/>
      <c r="J9" s="185"/>
      <c r="R9" s="233"/>
    </row>
    <row r="10" spans="1:18" ht="15">
      <c r="B10" s="644" t="s">
        <v>140</v>
      </c>
      <c r="C10" s="644"/>
      <c r="D10" s="644"/>
      <c r="E10" s="644"/>
      <c r="F10" s="644"/>
      <c r="G10" s="644"/>
      <c r="H10" s="644"/>
      <c r="I10" s="644"/>
      <c r="J10" s="644"/>
      <c r="K10" s="644"/>
    </row>
    <row r="11" spans="1:18" ht="57">
      <c r="B11" s="462" t="str">
        <f>IF(ISBLANK('D COMP Budget'!B11),"",'D COMP Budget'!B11)</f>
        <v>Expert-conseil, responsable des ateliers, technicien, mentor, personnel chargé de la documentation et responsable de l’événement, par exemple</v>
      </c>
      <c r="C11" s="213"/>
      <c r="D11" s="213"/>
      <c r="E11" s="213"/>
      <c r="F11" s="213"/>
      <c r="G11" s="213"/>
      <c r="H11" s="213"/>
      <c r="I11" s="213"/>
      <c r="J11" s="213"/>
      <c r="K11" s="212"/>
    </row>
    <row r="12" spans="1:18">
      <c r="B12" s="232" t="str">
        <f>IF(ISBLANK('D COMP Budget'!B12),"",'D COMP Budget'!B12)</f>
        <v>Redevances et droits d’auteur</v>
      </c>
      <c r="C12" s="246"/>
      <c r="D12" s="246"/>
      <c r="E12" s="246"/>
      <c r="F12" s="451"/>
      <c r="G12" s="451"/>
      <c r="H12" s="451"/>
      <c r="I12" s="451"/>
      <c r="J12" s="246"/>
      <c r="K12" s="210"/>
    </row>
    <row r="13" spans="1:18">
      <c r="B13" s="247" t="str">
        <f>IF(ISBLANK('G COMP Mise à jour Année 2'!B13),"",'G COMP Mise à jour Année 2'!B13)</f>
        <v/>
      </c>
      <c r="C13" s="246"/>
      <c r="D13" s="246"/>
      <c r="E13" s="246"/>
      <c r="F13" s="451"/>
      <c r="G13" s="451"/>
      <c r="H13" s="451"/>
      <c r="I13" s="451"/>
      <c r="J13" s="246"/>
      <c r="K13" s="210"/>
    </row>
    <row r="14" spans="1:18">
      <c r="B14" s="247" t="str">
        <f>IF(ISBLANK('G COMP Mise à jour Année 2'!B14),"",'G COMP Mise à jour Année 2'!B14)</f>
        <v/>
      </c>
      <c r="C14" s="246"/>
      <c r="D14" s="246"/>
      <c r="E14" s="246"/>
      <c r="F14" s="451"/>
      <c r="G14" s="451"/>
      <c r="H14" s="451"/>
      <c r="I14" s="451"/>
      <c r="J14" s="246"/>
      <c r="K14" s="210"/>
    </row>
    <row r="15" spans="1:18">
      <c r="B15" s="247" t="str">
        <f>IF(ISBLANK('G COMP Mise à jour Année 2'!B15),"",'G COMP Mise à jour Année 2'!B15)</f>
        <v/>
      </c>
      <c r="C15" s="246"/>
      <c r="D15" s="246"/>
      <c r="E15" s="246"/>
      <c r="F15" s="451"/>
      <c r="G15" s="451"/>
      <c r="H15" s="451"/>
      <c r="I15" s="451"/>
      <c r="J15" s="246"/>
      <c r="K15" s="210"/>
    </row>
    <row r="16" spans="1:18">
      <c r="B16" s="247" t="str">
        <f>IF(ISBLANK('G COMP Mise à jour Année 2'!B16),"",'G COMP Mise à jour Année 2'!B16)</f>
        <v/>
      </c>
      <c r="C16" s="246"/>
      <c r="D16" s="246"/>
      <c r="E16" s="246"/>
      <c r="F16" s="451"/>
      <c r="G16" s="451"/>
      <c r="H16" s="451"/>
      <c r="I16" s="451"/>
      <c r="J16" s="246"/>
      <c r="K16" s="210"/>
    </row>
    <row r="17" spans="2:18">
      <c r="B17" s="247" t="str">
        <f>IF(ISBLANK('G COMP Mise à jour Année 2'!B17),"",'G COMP Mise à jour Année 2'!B17)</f>
        <v/>
      </c>
      <c r="C17" s="246"/>
      <c r="D17" s="246"/>
      <c r="E17" s="246"/>
      <c r="F17" s="451"/>
      <c r="G17" s="451"/>
      <c r="H17" s="451"/>
      <c r="I17" s="451"/>
      <c r="J17" s="246"/>
      <c r="K17" s="210"/>
    </row>
    <row r="18" spans="2:18">
      <c r="B18" s="247" t="str">
        <f>IF(ISBLANK('G COMP Mise à jour Année 2'!B18),"",'G COMP Mise à jour Année 2'!B18)</f>
        <v/>
      </c>
      <c r="C18" s="246"/>
      <c r="D18" s="246"/>
      <c r="E18" s="246"/>
      <c r="F18" s="451"/>
      <c r="G18" s="451"/>
      <c r="H18" s="451"/>
      <c r="I18" s="451"/>
      <c r="J18" s="246"/>
      <c r="K18" s="210"/>
    </row>
    <row r="19" spans="2:18">
      <c r="B19" s="247" t="str">
        <f>IF(ISBLANK('G COMP Mise à jour Année 2'!B19),"",'G COMP Mise à jour Année 2'!B19)</f>
        <v/>
      </c>
      <c r="C19" s="246"/>
      <c r="D19" s="246"/>
      <c r="E19" s="246"/>
      <c r="F19" s="451"/>
      <c r="G19" s="451"/>
      <c r="H19" s="451"/>
      <c r="I19" s="451"/>
      <c r="J19" s="246"/>
      <c r="K19" s="210"/>
    </row>
    <row r="20" spans="2:18">
      <c r="B20" s="247" t="str">
        <f>IF(ISBLANK('G COMP Mise à jour Année 2'!B20),"",'G COMP Mise à jour Année 2'!B20)</f>
        <v/>
      </c>
      <c r="C20" s="246"/>
      <c r="D20" s="246"/>
      <c r="E20" s="246"/>
      <c r="F20" s="451"/>
      <c r="G20" s="451"/>
      <c r="H20" s="451"/>
      <c r="I20" s="451"/>
      <c r="J20" s="246"/>
      <c r="K20" s="210"/>
    </row>
    <row r="21" spans="2:18">
      <c r="B21" s="247" t="str">
        <f>IF(ISBLANK('G COMP Mise à jour Année 2'!B21),"",'G COMP Mise à jour Année 2'!B21)</f>
        <v/>
      </c>
      <c r="C21" s="246"/>
      <c r="D21" s="246"/>
      <c r="E21" s="246"/>
      <c r="F21" s="451"/>
      <c r="G21" s="451"/>
      <c r="H21" s="451"/>
      <c r="I21" s="451"/>
      <c r="J21" s="246"/>
      <c r="K21" s="210"/>
    </row>
    <row r="22" spans="2:18">
      <c r="B22" s="247" t="str">
        <f>IF(ISBLANK('G COMP Mise à jour Année 2'!B22),"",'G COMP Mise à jour Année 2'!B22)</f>
        <v/>
      </c>
      <c r="C22" s="246"/>
      <c r="D22" s="246"/>
      <c r="E22" s="246"/>
      <c r="F22" s="451"/>
      <c r="G22" s="451"/>
      <c r="H22" s="451"/>
      <c r="I22" s="451"/>
      <c r="J22" s="246"/>
      <c r="K22" s="210"/>
    </row>
    <row r="23" spans="2:18" ht="15">
      <c r="B23" s="172" t="str">
        <f>IF(ISBLANK('D COMP Budget'!B23),"",'D COMP Budget'!B23)</f>
        <v xml:space="preserve">Sous-total - Honoraires professionnels </v>
      </c>
      <c r="C23" s="450">
        <f>+'F COMP Mise à jour Année 1'!F23</f>
        <v>0</v>
      </c>
      <c r="D23" s="450">
        <f>+'G COMP Mise à jour Année 2'!H23</f>
        <v>0</v>
      </c>
      <c r="E23" s="450">
        <f>+'D COMP Budget'!E23</f>
        <v>0</v>
      </c>
      <c r="F23" s="449">
        <f>SUM(F12:F22)</f>
        <v>0</v>
      </c>
      <c r="G23" s="449">
        <f>SUM(G12:G22)</f>
        <v>0</v>
      </c>
      <c r="H23" s="449">
        <f>SUM(H12:H22)</f>
        <v>0</v>
      </c>
      <c r="I23" s="449">
        <f>SUM(I12:I22)</f>
        <v>0</v>
      </c>
      <c r="J23" s="450">
        <f>C23+D23+I23</f>
        <v>0</v>
      </c>
      <c r="K23" s="198"/>
    </row>
    <row r="24" spans="2:18" ht="6.75" customHeight="1">
      <c r="C24" s="199"/>
      <c r="D24" s="199"/>
      <c r="E24" s="199"/>
      <c r="F24" s="199"/>
      <c r="G24" s="199"/>
      <c r="H24" s="199"/>
      <c r="I24" s="199"/>
      <c r="J24" s="199"/>
      <c r="R24" s="230"/>
    </row>
    <row r="25" spans="2:18" ht="15">
      <c r="B25" s="644" t="s">
        <v>230</v>
      </c>
      <c r="C25" s="644" t="s">
        <v>229</v>
      </c>
      <c r="D25" s="644" t="s">
        <v>229</v>
      </c>
      <c r="E25" s="644" t="s">
        <v>229</v>
      </c>
      <c r="F25" s="644" t="s">
        <v>229</v>
      </c>
      <c r="G25" s="644" t="s">
        <v>229</v>
      </c>
      <c r="H25" s="644" t="s">
        <v>229</v>
      </c>
      <c r="I25" s="644" t="e">
        <v>#REF!</v>
      </c>
      <c r="J25" s="644" t="s">
        <v>229</v>
      </c>
      <c r="K25" s="644" t="s">
        <v>229</v>
      </c>
      <c r="R25" s="230"/>
    </row>
    <row r="26" spans="2:18" ht="78" customHeight="1">
      <c r="B26" s="462" t="str">
        <f>IF(ISBLANK('D COMP Budget'!B26),"",'D COMP Budget'!B26)</f>
        <v>Par ex., frais de déplacement; transport et expédition des marchandises ou bagages additionnels; emballage et empaquetage; Indemnité journalière et hébergement, maximum de 150 $ par jour.</v>
      </c>
      <c r="C26" s="213"/>
      <c r="D26" s="213"/>
      <c r="E26" s="213"/>
      <c r="F26" s="213"/>
      <c r="G26" s="213"/>
      <c r="H26" s="213"/>
      <c r="I26" s="213"/>
      <c r="J26" s="213"/>
      <c r="K26" s="212"/>
      <c r="R26" s="230"/>
    </row>
    <row r="27" spans="2:18">
      <c r="B27" s="247" t="str">
        <f>IF(ISBLANK('G COMP Mise à jour Année 2'!B27),"",'G COMP Mise à jour Année 2'!B27)</f>
        <v/>
      </c>
      <c r="C27" s="246"/>
      <c r="D27" s="246"/>
      <c r="E27" s="246"/>
      <c r="F27" s="451"/>
      <c r="G27" s="451"/>
      <c r="H27" s="451"/>
      <c r="I27" s="451"/>
      <c r="J27" s="246"/>
      <c r="K27" s="210"/>
      <c r="R27" s="230"/>
    </row>
    <row r="28" spans="2:18">
      <c r="B28" s="247" t="str">
        <f>IF(ISBLANK('G COMP Mise à jour Année 2'!B28),"",'G COMP Mise à jour Année 2'!B28)</f>
        <v/>
      </c>
      <c r="C28" s="246"/>
      <c r="D28" s="246"/>
      <c r="E28" s="246"/>
      <c r="F28" s="451"/>
      <c r="G28" s="451"/>
      <c r="H28" s="451"/>
      <c r="I28" s="451"/>
      <c r="J28" s="246"/>
      <c r="K28" s="210"/>
      <c r="R28" s="230"/>
    </row>
    <row r="29" spans="2:18">
      <c r="B29" s="247" t="str">
        <f>IF(ISBLANK('G COMP Mise à jour Année 2'!B29),"",'G COMP Mise à jour Année 2'!B29)</f>
        <v/>
      </c>
      <c r="C29" s="246"/>
      <c r="D29" s="246"/>
      <c r="E29" s="246"/>
      <c r="F29" s="451"/>
      <c r="G29" s="451"/>
      <c r="H29" s="451"/>
      <c r="I29" s="451"/>
      <c r="J29" s="246"/>
      <c r="K29" s="210"/>
      <c r="R29" s="230"/>
    </row>
    <row r="30" spans="2:18">
      <c r="B30" s="247" t="str">
        <f>IF(ISBLANK('G COMP Mise à jour Année 2'!B30),"",'G COMP Mise à jour Année 2'!B30)</f>
        <v/>
      </c>
      <c r="C30" s="246"/>
      <c r="D30" s="246"/>
      <c r="E30" s="246"/>
      <c r="F30" s="451"/>
      <c r="G30" s="451"/>
      <c r="H30" s="451"/>
      <c r="I30" s="451"/>
      <c r="J30" s="246"/>
      <c r="K30" s="210"/>
      <c r="R30" s="230"/>
    </row>
    <row r="31" spans="2:18">
      <c r="B31" s="247" t="str">
        <f>IF(ISBLANK('G COMP Mise à jour Année 2'!B31),"",'G COMP Mise à jour Année 2'!B31)</f>
        <v/>
      </c>
      <c r="C31" s="246"/>
      <c r="D31" s="246"/>
      <c r="E31" s="246"/>
      <c r="F31" s="451"/>
      <c r="G31" s="451"/>
      <c r="H31" s="451"/>
      <c r="I31" s="451"/>
      <c r="J31" s="246"/>
      <c r="K31" s="210"/>
      <c r="R31" s="230"/>
    </row>
    <row r="32" spans="2:18">
      <c r="B32" s="247" t="str">
        <f>IF(ISBLANK('G COMP Mise à jour Année 2'!B32),"",'G COMP Mise à jour Année 2'!B32)</f>
        <v/>
      </c>
      <c r="C32" s="246"/>
      <c r="D32" s="246"/>
      <c r="E32" s="246"/>
      <c r="F32" s="451"/>
      <c r="G32" s="451"/>
      <c r="H32" s="451"/>
      <c r="I32" s="451"/>
      <c r="J32" s="246"/>
      <c r="K32" s="210"/>
      <c r="R32" s="230"/>
    </row>
    <row r="33" spans="2:18">
      <c r="B33" s="247" t="str">
        <f>IF(ISBLANK('G COMP Mise à jour Année 2'!B33),"",'G COMP Mise à jour Année 2'!B33)</f>
        <v/>
      </c>
      <c r="C33" s="246"/>
      <c r="D33" s="246"/>
      <c r="E33" s="246"/>
      <c r="F33" s="451"/>
      <c r="G33" s="451"/>
      <c r="H33" s="451"/>
      <c r="I33" s="451"/>
      <c r="J33" s="246"/>
      <c r="K33" s="210"/>
      <c r="R33" s="230"/>
    </row>
    <row r="34" spans="2:18">
      <c r="B34" s="247" t="str">
        <f>IF(ISBLANK('G COMP Mise à jour Année 2'!B34),"",'G COMP Mise à jour Année 2'!B34)</f>
        <v/>
      </c>
      <c r="C34" s="246"/>
      <c r="D34" s="246"/>
      <c r="E34" s="246"/>
      <c r="F34" s="451"/>
      <c r="G34" s="451"/>
      <c r="H34" s="451"/>
      <c r="I34" s="451"/>
      <c r="J34" s="246"/>
      <c r="K34" s="210"/>
      <c r="R34" s="230"/>
    </row>
    <row r="35" spans="2:18">
      <c r="B35" s="247" t="str">
        <f>IF(ISBLANK('G COMP Mise à jour Année 2'!B35),"",'G COMP Mise à jour Année 2'!B35)</f>
        <v/>
      </c>
      <c r="C35" s="246"/>
      <c r="D35" s="246"/>
      <c r="E35" s="246"/>
      <c r="F35" s="451"/>
      <c r="G35" s="451"/>
      <c r="H35" s="451"/>
      <c r="I35" s="451"/>
      <c r="J35" s="246"/>
      <c r="K35" s="210"/>
      <c r="R35" s="230"/>
    </row>
    <row r="36" spans="2:18">
      <c r="B36" s="247" t="str">
        <f>IF(ISBLANK('G COMP Mise à jour Année 2'!B36),"",'G COMP Mise à jour Année 2'!B36)</f>
        <v/>
      </c>
      <c r="C36" s="246"/>
      <c r="D36" s="246"/>
      <c r="E36" s="246"/>
      <c r="F36" s="451"/>
      <c r="G36" s="451"/>
      <c r="H36" s="451"/>
      <c r="I36" s="451"/>
      <c r="J36" s="246"/>
      <c r="K36" s="210"/>
      <c r="R36" s="230"/>
    </row>
    <row r="37" spans="2:18">
      <c r="B37" s="247" t="str">
        <f>IF(ISBLANK('G COMP Mise à jour Année 2'!B37),"",'G COMP Mise à jour Année 2'!B37)</f>
        <v/>
      </c>
      <c r="C37" s="246"/>
      <c r="D37" s="246"/>
      <c r="E37" s="246"/>
      <c r="F37" s="451"/>
      <c r="G37" s="451"/>
      <c r="H37" s="451"/>
      <c r="I37" s="451"/>
      <c r="J37" s="246"/>
      <c r="K37" s="210"/>
      <c r="R37" s="230"/>
    </row>
    <row r="38" spans="2:18" ht="15">
      <c r="B38" s="172" t="str">
        <f>IF(ISBLANK('D COMP Budget'!B38),"",'D COMP Budget'!B38)</f>
        <v xml:space="preserve">Sous-total - Frais de déplacement </v>
      </c>
      <c r="C38" s="450">
        <f>+'F COMP Mise à jour Année 1'!F38</f>
        <v>0</v>
      </c>
      <c r="D38" s="450">
        <f>+'G COMP Mise à jour Année 2'!H38</f>
        <v>0</v>
      </c>
      <c r="E38" s="450">
        <f>+'D COMP Budget'!E38</f>
        <v>0</v>
      </c>
      <c r="F38" s="449">
        <f>SUM(F27:F37)</f>
        <v>0</v>
      </c>
      <c r="G38" s="449">
        <f>SUM(G27:G37)</f>
        <v>0</v>
      </c>
      <c r="H38" s="449">
        <f>SUM(H27:H37)</f>
        <v>0</v>
      </c>
      <c r="I38" s="449">
        <f>SUM(I27:I37)</f>
        <v>0</v>
      </c>
      <c r="J38" s="450">
        <f>C38+D38+I38</f>
        <v>0</v>
      </c>
      <c r="K38" s="198"/>
    </row>
    <row r="39" spans="2:18" ht="6.75" customHeight="1">
      <c r="C39" s="199"/>
      <c r="D39" s="199"/>
      <c r="E39" s="199"/>
      <c r="F39" s="199"/>
      <c r="G39" s="199"/>
      <c r="H39" s="199"/>
      <c r="I39" s="199"/>
      <c r="J39" s="199"/>
      <c r="R39" s="230"/>
    </row>
    <row r="40" spans="2:18" ht="15">
      <c r="B40" s="644" t="str">
        <f>IF(ISBLANK('D COMP Budget'!B40),"",'D COMP Budget'!B40)</f>
        <v>Coûts des activités</v>
      </c>
      <c r="C40" s="644" t="str">
        <f>IF(ISBLANK('D COMP Budget'!C40),"",'D COMP Budget'!C40)</f>
        <v/>
      </c>
      <c r="D40" s="644" t="str">
        <f>IF(ISBLANK('D COMP Budget'!D40),"",'D COMP Budget'!D40)</f>
        <v/>
      </c>
      <c r="E40" s="644" t="str">
        <f>IF(ISBLANK('D COMP Budget'!E40),"",'D COMP Budget'!E40)</f>
        <v/>
      </c>
      <c r="F40" s="644" t="str">
        <f>IF(ISBLANK('D COMP Budget'!F40),"",'D COMP Budget'!F40)</f>
        <v/>
      </c>
      <c r="G40" s="644" t="str">
        <f>IF(ISBLANK('D COMP Budget'!G40),"",'D COMP Budget'!G40)</f>
        <v/>
      </c>
      <c r="H40" s="644" t="str">
        <f>IF(ISBLANK('D COMP Budget'!H40),"",'D COMP Budget'!H40)</f>
        <v/>
      </c>
      <c r="I40" s="644" t="e">
        <f>IF(ISBLANK('D COMP Budget'!#REF!),"",'D COMP Budget'!#REF!)</f>
        <v>#REF!</v>
      </c>
      <c r="J40" s="644" t="str">
        <f>IF(ISBLANK('D COMP Budget'!I40),"",'D COMP Budget'!I40)</f>
        <v/>
      </c>
      <c r="K40" s="644" t="str">
        <f>IF(ISBLANK('D COMP Budget'!J40),"",'D COMP Budget'!J40)</f>
        <v/>
      </c>
      <c r="R40" s="230"/>
    </row>
    <row r="41" spans="2:18" ht="48" customHeight="1">
      <c r="B41" s="218" t="str">
        <f>IF(ISBLANK('D COMP Budget'!B41),"",'D COMP Budget'!B41)</f>
        <v>Comprennent l’accessibilité du public, par ex. interprétation gestuelle, sous-titrage, description audio, etc.</v>
      </c>
      <c r="C41" s="213"/>
      <c r="D41" s="213"/>
      <c r="E41" s="213"/>
      <c r="F41" s="213"/>
      <c r="G41" s="213"/>
      <c r="H41" s="213"/>
      <c r="I41" s="213"/>
      <c r="J41" s="213"/>
      <c r="K41" s="212"/>
      <c r="R41" s="230"/>
    </row>
    <row r="42" spans="2:18" ht="15.75">
      <c r="B42" s="174" t="str">
        <f>IF(ISBLANK('D COMP Budget'!B42),"",'D COMP Budget'!B42)</f>
        <v>Location des lieux</v>
      </c>
      <c r="C42" s="213"/>
      <c r="D42" s="213"/>
      <c r="E42" s="213"/>
      <c r="F42" s="213"/>
      <c r="G42" s="213"/>
      <c r="H42" s="213"/>
      <c r="I42" s="213"/>
      <c r="J42" s="213"/>
      <c r="K42" s="212"/>
      <c r="L42" s="230"/>
      <c r="M42" s="230"/>
      <c r="N42" s="230"/>
      <c r="R42" s="230"/>
    </row>
    <row r="43" spans="2:18">
      <c r="B43" s="247" t="str">
        <f>IF(ISBLANK('G COMP Mise à jour Année 2'!B43),"",'G COMP Mise à jour Année 2'!B43)</f>
        <v/>
      </c>
      <c r="C43" s="246"/>
      <c r="D43" s="246"/>
      <c r="E43" s="246"/>
      <c r="F43" s="451"/>
      <c r="G43" s="451"/>
      <c r="H43" s="451"/>
      <c r="I43" s="451"/>
      <c r="J43" s="246"/>
      <c r="K43" s="210"/>
      <c r="L43" s="230"/>
      <c r="M43" s="230"/>
      <c r="N43" s="230"/>
      <c r="R43" s="230"/>
    </row>
    <row r="44" spans="2:18">
      <c r="B44" s="247" t="str">
        <f>IF(ISBLANK('G COMP Mise à jour Année 2'!B44),"",'G COMP Mise à jour Année 2'!B44)</f>
        <v/>
      </c>
      <c r="C44" s="246"/>
      <c r="D44" s="246"/>
      <c r="E44" s="246"/>
      <c r="F44" s="451"/>
      <c r="G44" s="451"/>
      <c r="H44" s="451"/>
      <c r="I44" s="451"/>
      <c r="J44" s="246"/>
      <c r="K44" s="210"/>
      <c r="L44" s="230"/>
      <c r="M44" s="230"/>
      <c r="N44" s="230"/>
      <c r="R44" s="229"/>
    </row>
    <row r="45" spans="2:18">
      <c r="B45" s="247" t="str">
        <f>IF(ISBLANK('G COMP Mise à jour Année 2'!B45),"",'G COMP Mise à jour Année 2'!B45)</f>
        <v/>
      </c>
      <c r="C45" s="246"/>
      <c r="D45" s="246"/>
      <c r="E45" s="246"/>
      <c r="F45" s="451"/>
      <c r="G45" s="451"/>
      <c r="H45" s="451"/>
      <c r="I45" s="451"/>
      <c r="J45" s="246"/>
      <c r="K45" s="210"/>
      <c r="L45" s="230"/>
      <c r="M45" s="230"/>
      <c r="N45" s="230"/>
      <c r="R45" s="229"/>
    </row>
    <row r="46" spans="2:18">
      <c r="B46" s="247" t="str">
        <f>IF(ISBLANK('G COMP Mise à jour Année 2'!B46),"",'G COMP Mise à jour Année 2'!B46)</f>
        <v/>
      </c>
      <c r="C46" s="246"/>
      <c r="D46" s="246"/>
      <c r="E46" s="246"/>
      <c r="F46" s="451"/>
      <c r="G46" s="451"/>
      <c r="H46" s="451"/>
      <c r="I46" s="451"/>
      <c r="J46" s="246"/>
      <c r="K46" s="210"/>
      <c r="L46" s="230"/>
      <c r="M46" s="230"/>
      <c r="N46" s="230"/>
      <c r="R46" s="229"/>
    </row>
    <row r="47" spans="2:18">
      <c r="B47" s="247" t="str">
        <f>IF(ISBLANK('G COMP Mise à jour Année 2'!B47),"",'G COMP Mise à jour Année 2'!B47)</f>
        <v/>
      </c>
      <c r="C47" s="246"/>
      <c r="D47" s="246"/>
      <c r="E47" s="246"/>
      <c r="F47" s="451"/>
      <c r="G47" s="451"/>
      <c r="H47" s="451"/>
      <c r="I47" s="451"/>
      <c r="J47" s="246"/>
      <c r="K47" s="210"/>
      <c r="L47" s="230"/>
      <c r="M47" s="230"/>
      <c r="N47" s="230"/>
      <c r="R47" s="229"/>
    </row>
    <row r="48" spans="2:18" ht="15.75">
      <c r="B48" s="231" t="str">
        <f>IF(ISBLANK('D COMP Budget'!B48),"",'D COMP Budget'!B48)</f>
        <v>Location d’équipement</v>
      </c>
      <c r="C48" s="213"/>
      <c r="D48" s="213"/>
      <c r="E48" s="213"/>
      <c r="F48" s="213"/>
      <c r="G48" s="213"/>
      <c r="H48" s="213"/>
      <c r="I48" s="213"/>
      <c r="J48" s="213"/>
      <c r="K48" s="212"/>
      <c r="L48" s="230"/>
      <c r="M48" s="230"/>
      <c r="N48" s="230"/>
      <c r="R48" s="230"/>
    </row>
    <row r="49" spans="2:18">
      <c r="B49" s="247" t="str">
        <f>IF(ISBLANK('G COMP Mise à jour Année 2'!B49),"",'G COMP Mise à jour Année 2'!B49)</f>
        <v/>
      </c>
      <c r="C49" s="246"/>
      <c r="D49" s="246"/>
      <c r="E49" s="246"/>
      <c r="F49" s="451"/>
      <c r="G49" s="451"/>
      <c r="H49" s="451"/>
      <c r="I49" s="451"/>
      <c r="J49" s="246"/>
      <c r="K49" s="210"/>
      <c r="L49" s="230"/>
      <c r="M49" s="230"/>
      <c r="N49" s="230"/>
    </row>
    <row r="50" spans="2:18">
      <c r="B50" s="247" t="str">
        <f>IF(ISBLANK('G COMP Mise à jour Année 2'!B50),"",'G COMP Mise à jour Année 2'!B50)</f>
        <v/>
      </c>
      <c r="C50" s="246"/>
      <c r="D50" s="246"/>
      <c r="E50" s="246"/>
      <c r="F50" s="451"/>
      <c r="G50" s="451"/>
      <c r="H50" s="451"/>
      <c r="I50" s="451"/>
      <c r="J50" s="246"/>
      <c r="K50" s="210"/>
      <c r="L50" s="230"/>
      <c r="M50" s="230"/>
      <c r="N50" s="230"/>
      <c r="R50" s="229"/>
    </row>
    <row r="51" spans="2:18">
      <c r="B51" s="247" t="str">
        <f>IF(ISBLANK('G COMP Mise à jour Année 2'!B51),"",'G COMP Mise à jour Année 2'!B51)</f>
        <v/>
      </c>
      <c r="C51" s="246"/>
      <c r="D51" s="246"/>
      <c r="E51" s="246"/>
      <c r="F51" s="451"/>
      <c r="G51" s="451"/>
      <c r="H51" s="451"/>
      <c r="I51" s="451"/>
      <c r="J51" s="246"/>
      <c r="K51" s="210"/>
      <c r="L51" s="230"/>
      <c r="M51" s="230"/>
      <c r="N51" s="230"/>
      <c r="R51" s="229"/>
    </row>
    <row r="52" spans="2:18">
      <c r="B52" s="247" t="str">
        <f>IF(ISBLANK('G COMP Mise à jour Année 2'!B52),"",'G COMP Mise à jour Année 2'!B52)</f>
        <v/>
      </c>
      <c r="C52" s="246"/>
      <c r="D52" s="246"/>
      <c r="E52" s="246"/>
      <c r="F52" s="451"/>
      <c r="G52" s="451"/>
      <c r="H52" s="451"/>
      <c r="I52" s="451"/>
      <c r="J52" s="246"/>
      <c r="K52" s="210"/>
      <c r="L52" s="230"/>
      <c r="M52" s="230"/>
      <c r="N52" s="230"/>
      <c r="R52" s="229"/>
    </row>
    <row r="53" spans="2:18">
      <c r="B53" s="247" t="str">
        <f>IF(ISBLANK('G COMP Mise à jour Année 2'!B53),"",'G COMP Mise à jour Année 2'!B53)</f>
        <v/>
      </c>
      <c r="C53" s="246"/>
      <c r="D53" s="246"/>
      <c r="E53" s="246"/>
      <c r="F53" s="451"/>
      <c r="G53" s="451"/>
      <c r="H53" s="451"/>
      <c r="I53" s="451"/>
      <c r="J53" s="246"/>
      <c r="K53" s="210"/>
      <c r="L53" s="230"/>
      <c r="M53" s="230"/>
      <c r="N53" s="230"/>
    </row>
    <row r="54" spans="2:18" ht="15.75">
      <c r="B54" s="176" t="str">
        <f>IF(ISBLANK('D COMP Budget'!B54),"",'D COMP Budget'!B54)</f>
        <v>Matériel et fournitures</v>
      </c>
      <c r="C54" s="213"/>
      <c r="D54" s="213"/>
      <c r="E54" s="213"/>
      <c r="F54" s="213"/>
      <c r="G54" s="213"/>
      <c r="H54" s="213"/>
      <c r="I54" s="213"/>
      <c r="J54" s="213"/>
      <c r="K54" s="212"/>
      <c r="L54" s="230"/>
      <c r="M54" s="230"/>
      <c r="N54" s="230"/>
    </row>
    <row r="55" spans="2:18">
      <c r="B55" s="247" t="str">
        <f>IF(ISBLANK('G COMP Mise à jour Année 2'!B55),"",'G COMP Mise à jour Année 2'!B55)</f>
        <v/>
      </c>
      <c r="C55" s="246"/>
      <c r="D55" s="246"/>
      <c r="E55" s="246"/>
      <c r="F55" s="451"/>
      <c r="G55" s="451"/>
      <c r="H55" s="451"/>
      <c r="I55" s="451"/>
      <c r="J55" s="246"/>
      <c r="K55" s="210"/>
      <c r="L55" s="230"/>
      <c r="M55" s="230"/>
      <c r="N55" s="230"/>
    </row>
    <row r="56" spans="2:18">
      <c r="B56" s="247" t="str">
        <f>IF(ISBLANK('G COMP Mise à jour Année 2'!B56),"",'G COMP Mise à jour Année 2'!B56)</f>
        <v/>
      </c>
      <c r="C56" s="246"/>
      <c r="D56" s="246"/>
      <c r="E56" s="246"/>
      <c r="F56" s="451"/>
      <c r="G56" s="451"/>
      <c r="H56" s="451"/>
      <c r="I56" s="451"/>
      <c r="J56" s="246"/>
      <c r="K56" s="210"/>
      <c r="L56" s="230"/>
      <c r="M56" s="230"/>
      <c r="N56" s="230"/>
    </row>
    <row r="57" spans="2:18">
      <c r="B57" s="247" t="str">
        <f>IF(ISBLANK('G COMP Mise à jour Année 2'!B57),"",'G COMP Mise à jour Année 2'!B57)</f>
        <v/>
      </c>
      <c r="C57" s="246"/>
      <c r="D57" s="246"/>
      <c r="E57" s="246"/>
      <c r="F57" s="451"/>
      <c r="G57" s="451"/>
      <c r="H57" s="451"/>
      <c r="I57" s="451"/>
      <c r="J57" s="246"/>
      <c r="K57" s="210"/>
      <c r="L57" s="230"/>
      <c r="M57" s="230"/>
      <c r="N57" s="230"/>
    </row>
    <row r="58" spans="2:18">
      <c r="B58" s="247" t="str">
        <f>IF(ISBLANK('G COMP Mise à jour Année 2'!B58),"",'G COMP Mise à jour Année 2'!B58)</f>
        <v/>
      </c>
      <c r="C58" s="246"/>
      <c r="D58" s="246"/>
      <c r="E58" s="246"/>
      <c r="F58" s="451"/>
      <c r="G58" s="451"/>
      <c r="H58" s="451"/>
      <c r="I58" s="451"/>
      <c r="J58" s="246"/>
      <c r="K58" s="210"/>
      <c r="L58" s="230"/>
      <c r="M58" s="230"/>
      <c r="N58" s="230"/>
    </row>
    <row r="59" spans="2:18">
      <c r="B59" s="247" t="str">
        <f>IF(ISBLANK('G COMP Mise à jour Année 2'!B59),"",'G COMP Mise à jour Année 2'!B59)</f>
        <v/>
      </c>
      <c r="C59" s="246"/>
      <c r="D59" s="246"/>
      <c r="E59" s="246"/>
      <c r="F59" s="451"/>
      <c r="G59" s="451"/>
      <c r="H59" s="451"/>
      <c r="I59" s="451"/>
      <c r="J59" s="246"/>
      <c r="K59" s="210"/>
      <c r="L59" s="230"/>
      <c r="M59" s="230"/>
      <c r="N59" s="230"/>
    </row>
    <row r="60" spans="2:18">
      <c r="B60" s="247" t="str">
        <f>IF(ISBLANK('G COMP Mise à jour Année 2'!B60),"",'G COMP Mise à jour Année 2'!B60)</f>
        <v/>
      </c>
      <c r="C60" s="246"/>
      <c r="D60" s="246"/>
      <c r="E60" s="246"/>
      <c r="F60" s="451"/>
      <c r="G60" s="451"/>
      <c r="H60" s="451"/>
      <c r="I60" s="451"/>
      <c r="J60" s="246"/>
      <c r="K60" s="210"/>
      <c r="L60" s="230"/>
      <c r="M60" s="230"/>
      <c r="N60" s="230"/>
    </row>
    <row r="61" spans="2:18">
      <c r="B61" s="247" t="str">
        <f>IF(ISBLANK('G COMP Mise à jour Année 2'!B61),"",'G COMP Mise à jour Année 2'!B61)</f>
        <v/>
      </c>
      <c r="C61" s="246"/>
      <c r="D61" s="246"/>
      <c r="E61" s="246"/>
      <c r="F61" s="451"/>
      <c r="G61" s="451"/>
      <c r="H61" s="451"/>
      <c r="I61" s="451"/>
      <c r="J61" s="246"/>
      <c r="K61" s="210"/>
      <c r="L61" s="230"/>
      <c r="M61" s="230"/>
      <c r="N61" s="230"/>
    </row>
    <row r="62" spans="2:18">
      <c r="B62" s="247" t="str">
        <f>IF(ISBLANK('G COMP Mise à jour Année 2'!B62),"",'G COMP Mise à jour Année 2'!B62)</f>
        <v/>
      </c>
      <c r="C62" s="246"/>
      <c r="D62" s="246"/>
      <c r="E62" s="246"/>
      <c r="F62" s="451"/>
      <c r="G62" s="451"/>
      <c r="H62" s="451"/>
      <c r="I62" s="451"/>
      <c r="J62" s="246"/>
      <c r="K62" s="210"/>
      <c r="L62" s="230"/>
      <c r="M62" s="230"/>
      <c r="N62" s="230"/>
    </row>
    <row r="63" spans="2:18">
      <c r="B63" s="247" t="str">
        <f>IF(ISBLANK('G COMP Mise à jour Année 2'!B63),"",'G COMP Mise à jour Année 2'!B63)</f>
        <v/>
      </c>
      <c r="C63" s="246"/>
      <c r="D63" s="246"/>
      <c r="E63" s="246"/>
      <c r="F63" s="451"/>
      <c r="G63" s="451"/>
      <c r="H63" s="451"/>
      <c r="I63" s="451"/>
      <c r="J63" s="246"/>
      <c r="K63" s="210"/>
      <c r="L63" s="230"/>
      <c r="M63" s="230"/>
      <c r="N63" s="230"/>
    </row>
    <row r="64" spans="2:18">
      <c r="B64" s="247" t="str">
        <f>IF(ISBLANK('G COMP Mise à jour Année 2'!B64),"",'G COMP Mise à jour Année 2'!B64)</f>
        <v/>
      </c>
      <c r="C64" s="246"/>
      <c r="D64" s="246"/>
      <c r="E64" s="246"/>
      <c r="F64" s="451"/>
      <c r="G64" s="451"/>
      <c r="H64" s="451"/>
      <c r="I64" s="451"/>
      <c r="J64" s="246"/>
      <c r="K64" s="210"/>
      <c r="L64" s="230"/>
      <c r="M64" s="230"/>
      <c r="N64" s="230"/>
    </row>
    <row r="65" spans="2:14" ht="15.75">
      <c r="B65" s="176" t="str">
        <f>IF(ISBLANK('D COMP Budget'!B65),"",'D COMP Budget'!B65)</f>
        <v>Publications - numériques et imprimés</v>
      </c>
      <c r="C65" s="213"/>
      <c r="D65" s="213"/>
      <c r="E65" s="213"/>
      <c r="F65" s="213"/>
      <c r="G65" s="213"/>
      <c r="H65" s="213"/>
      <c r="I65" s="213"/>
      <c r="J65" s="213"/>
      <c r="K65" s="212"/>
      <c r="L65" s="230"/>
      <c r="M65" s="230"/>
      <c r="N65" s="230"/>
    </row>
    <row r="66" spans="2:14">
      <c r="B66" s="247" t="str">
        <f>IF(ISBLANK('G COMP Mise à jour Année 2'!B66),"",'G COMP Mise à jour Année 2'!B66)</f>
        <v/>
      </c>
      <c r="C66" s="246"/>
      <c r="D66" s="246"/>
      <c r="E66" s="246"/>
      <c r="F66" s="451"/>
      <c r="G66" s="451"/>
      <c r="H66" s="451"/>
      <c r="I66" s="451"/>
      <c r="J66" s="246"/>
      <c r="K66" s="210"/>
      <c r="L66" s="230"/>
      <c r="M66" s="230"/>
      <c r="N66" s="230"/>
    </row>
    <row r="67" spans="2:14">
      <c r="B67" s="247" t="str">
        <f>IF(ISBLANK('G COMP Mise à jour Année 2'!B67),"",'G COMP Mise à jour Année 2'!B67)</f>
        <v/>
      </c>
      <c r="C67" s="246"/>
      <c r="D67" s="246"/>
      <c r="E67" s="246"/>
      <c r="F67" s="451"/>
      <c r="G67" s="451"/>
      <c r="H67" s="451"/>
      <c r="I67" s="451"/>
      <c r="J67" s="246"/>
      <c r="K67" s="210"/>
      <c r="L67" s="230"/>
      <c r="M67" s="230"/>
      <c r="N67" s="230"/>
    </row>
    <row r="68" spans="2:14">
      <c r="B68" s="247" t="str">
        <f>IF(ISBLANK('G COMP Mise à jour Année 2'!B68),"",'G COMP Mise à jour Année 2'!B68)</f>
        <v/>
      </c>
      <c r="C68" s="246"/>
      <c r="D68" s="246"/>
      <c r="E68" s="246"/>
      <c r="F68" s="451"/>
      <c r="G68" s="451"/>
      <c r="H68" s="451"/>
      <c r="I68" s="451"/>
      <c r="J68" s="246"/>
      <c r="K68" s="210"/>
      <c r="L68" s="230"/>
      <c r="M68" s="230"/>
      <c r="N68" s="230"/>
    </row>
    <row r="69" spans="2:14">
      <c r="B69" s="247" t="str">
        <f>IF(ISBLANK('G COMP Mise à jour Année 2'!B69),"",'G COMP Mise à jour Année 2'!B69)</f>
        <v/>
      </c>
      <c r="C69" s="246"/>
      <c r="D69" s="246"/>
      <c r="E69" s="246"/>
      <c r="F69" s="451"/>
      <c r="G69" s="451"/>
      <c r="H69" s="451"/>
      <c r="I69" s="451"/>
      <c r="J69" s="246"/>
      <c r="K69" s="210"/>
      <c r="L69" s="230"/>
      <c r="M69" s="230"/>
      <c r="N69" s="230"/>
    </row>
    <row r="70" spans="2:14">
      <c r="B70" s="247" t="str">
        <f>IF(ISBLANK('G COMP Mise à jour Année 2'!B70),"",'G COMP Mise à jour Année 2'!B70)</f>
        <v/>
      </c>
      <c r="C70" s="246"/>
      <c r="D70" s="246"/>
      <c r="E70" s="246"/>
      <c r="F70" s="451"/>
      <c r="G70" s="451"/>
      <c r="H70" s="451"/>
      <c r="I70" s="451"/>
      <c r="J70" s="246"/>
      <c r="K70" s="210"/>
      <c r="L70" s="230"/>
      <c r="M70" s="230"/>
      <c r="N70" s="230"/>
    </row>
    <row r="71" spans="2:14">
      <c r="B71" s="247" t="str">
        <f>IF(ISBLANK('G COMP Mise à jour Année 2'!B71),"",'G COMP Mise à jour Année 2'!B71)</f>
        <v/>
      </c>
      <c r="C71" s="246"/>
      <c r="D71" s="246"/>
      <c r="E71" s="246"/>
      <c r="F71" s="451"/>
      <c r="G71" s="451"/>
      <c r="H71" s="451"/>
      <c r="I71" s="451"/>
      <c r="J71" s="246"/>
      <c r="K71" s="210"/>
      <c r="L71" s="230"/>
      <c r="M71" s="230"/>
      <c r="N71" s="230"/>
    </row>
    <row r="72" spans="2:14">
      <c r="B72" s="247" t="str">
        <f>IF(ISBLANK('G COMP Mise à jour Année 2'!B72),"",'G COMP Mise à jour Année 2'!B72)</f>
        <v/>
      </c>
      <c r="C72" s="246"/>
      <c r="D72" s="246"/>
      <c r="E72" s="246"/>
      <c r="F72" s="451"/>
      <c r="G72" s="451"/>
      <c r="H72" s="451"/>
      <c r="I72" s="451"/>
      <c r="J72" s="246"/>
      <c r="K72" s="210"/>
      <c r="L72" s="230"/>
      <c r="M72" s="230"/>
      <c r="N72" s="230"/>
    </row>
    <row r="73" spans="2:14">
      <c r="B73" s="247" t="str">
        <f>IF(ISBLANK('G COMP Mise à jour Année 2'!B73),"",'G COMP Mise à jour Année 2'!B73)</f>
        <v/>
      </c>
      <c r="C73" s="246"/>
      <c r="D73" s="246"/>
      <c r="E73" s="246"/>
      <c r="F73" s="451"/>
      <c r="G73" s="451"/>
      <c r="H73" s="451"/>
      <c r="I73" s="451"/>
      <c r="J73" s="246"/>
      <c r="K73" s="210"/>
      <c r="L73" s="230"/>
      <c r="M73" s="230"/>
      <c r="N73" s="230"/>
    </row>
    <row r="74" spans="2:14">
      <c r="B74" s="247" t="str">
        <f>IF(ISBLANK('G COMP Mise à jour Année 2'!B74),"",'G COMP Mise à jour Année 2'!B74)</f>
        <v/>
      </c>
      <c r="C74" s="246"/>
      <c r="D74" s="246"/>
      <c r="E74" s="246"/>
      <c r="F74" s="451"/>
      <c r="G74" s="451"/>
      <c r="H74" s="451"/>
      <c r="I74" s="451"/>
      <c r="J74" s="246"/>
      <c r="K74" s="210"/>
      <c r="L74" s="230"/>
      <c r="M74" s="230"/>
      <c r="N74" s="230"/>
    </row>
    <row r="75" spans="2:14">
      <c r="B75" s="247" t="str">
        <f>IF(ISBLANK('G COMP Mise à jour Année 2'!B75),"",'G COMP Mise à jour Année 2'!B75)</f>
        <v/>
      </c>
      <c r="C75" s="246"/>
      <c r="D75" s="246"/>
      <c r="E75" s="246"/>
      <c r="F75" s="451"/>
      <c r="G75" s="451"/>
      <c r="H75" s="451"/>
      <c r="I75" s="451"/>
      <c r="J75" s="246"/>
      <c r="K75" s="228"/>
      <c r="L75" s="230"/>
      <c r="M75" s="230"/>
      <c r="N75" s="230"/>
    </row>
    <row r="76" spans="2:14" s="182" customFormat="1" ht="15.75">
      <c r="B76" s="174" t="str">
        <f>IF(ISBLANK('D COMP Budget'!B76),"",'D COMP Budget'!B76)</f>
        <v>Autres coûts</v>
      </c>
      <c r="C76" s="227"/>
      <c r="D76" s="227"/>
      <c r="E76" s="227"/>
      <c r="F76" s="227"/>
      <c r="G76" s="227"/>
      <c r="H76" s="227"/>
      <c r="I76" s="227"/>
      <c r="J76" s="227"/>
      <c r="K76" s="226"/>
    </row>
    <row r="77" spans="2:14" s="182" customFormat="1" ht="61.5" customHeight="1">
      <c r="B77" s="462" t="str">
        <f>IF(ISBLANK('D COMP Budget'!B77),"",'D COMP Budget'!B77)</f>
        <v>Conception Web, documentation, communication des constatations, exposition, programmation, reproduction, catalogage, étude et diffusion, par exemple</v>
      </c>
      <c r="C77" s="225"/>
      <c r="D77" s="225"/>
      <c r="E77" s="225"/>
      <c r="F77" s="225"/>
      <c r="G77" s="225"/>
      <c r="H77" s="225"/>
      <c r="I77" s="225"/>
      <c r="J77" s="225"/>
      <c r="K77" s="224"/>
    </row>
    <row r="78" spans="2:14" ht="62.25" customHeight="1">
      <c r="B78" s="173" t="s">
        <v>182</v>
      </c>
      <c r="C78" s="246"/>
      <c r="D78" s="246"/>
      <c r="E78" s="246"/>
      <c r="F78" s="451"/>
      <c r="G78" s="451"/>
      <c r="H78" s="451"/>
      <c r="I78" s="451"/>
      <c r="J78" s="246"/>
      <c r="K78" s="210"/>
    </row>
    <row r="79" spans="2:14">
      <c r="B79" s="247" t="str">
        <f>IF(ISBLANK('G COMP Mise à jour Année 2'!B79),"",'G COMP Mise à jour Année 2'!B79)</f>
        <v/>
      </c>
      <c r="C79" s="246"/>
      <c r="D79" s="246"/>
      <c r="E79" s="246"/>
      <c r="F79" s="451"/>
      <c r="G79" s="451"/>
      <c r="H79" s="451"/>
      <c r="I79" s="451"/>
      <c r="J79" s="246"/>
      <c r="K79" s="210"/>
    </row>
    <row r="80" spans="2:14">
      <c r="B80" s="247" t="str">
        <f>IF(ISBLANK('G COMP Mise à jour Année 2'!B80),"",'G COMP Mise à jour Année 2'!B80)</f>
        <v/>
      </c>
      <c r="C80" s="246"/>
      <c r="D80" s="246"/>
      <c r="E80" s="246"/>
      <c r="F80" s="451"/>
      <c r="G80" s="451"/>
      <c r="H80" s="451"/>
      <c r="I80" s="451"/>
      <c r="J80" s="246"/>
      <c r="K80" s="210"/>
    </row>
    <row r="81" spans="2:14">
      <c r="B81" s="247" t="str">
        <f>IF(ISBLANK('G COMP Mise à jour Année 2'!B81),"",'G COMP Mise à jour Année 2'!B81)</f>
        <v/>
      </c>
      <c r="C81" s="246"/>
      <c r="D81" s="246"/>
      <c r="E81" s="246"/>
      <c r="F81" s="451"/>
      <c r="G81" s="451"/>
      <c r="H81" s="451"/>
      <c r="I81" s="451"/>
      <c r="J81" s="246"/>
      <c r="K81" s="210"/>
    </row>
    <row r="82" spans="2:14">
      <c r="B82" s="247" t="str">
        <f>IF(ISBLANK('G COMP Mise à jour Année 2'!B82),"",'G COMP Mise à jour Année 2'!B82)</f>
        <v/>
      </c>
      <c r="C82" s="246"/>
      <c r="D82" s="246"/>
      <c r="E82" s="246"/>
      <c r="F82" s="451"/>
      <c r="G82" s="451"/>
      <c r="H82" s="451"/>
      <c r="I82" s="451"/>
      <c r="J82" s="246"/>
      <c r="K82" s="210"/>
    </row>
    <row r="83" spans="2:14">
      <c r="B83" s="247" t="str">
        <f>IF(ISBLANK('G COMP Mise à jour Année 2'!B83),"",'G COMP Mise à jour Année 2'!B83)</f>
        <v/>
      </c>
      <c r="C83" s="246"/>
      <c r="D83" s="246"/>
      <c r="E83" s="246"/>
      <c r="F83" s="451"/>
      <c r="G83" s="451"/>
      <c r="H83" s="451"/>
      <c r="I83" s="451"/>
      <c r="J83" s="246"/>
      <c r="K83" s="210"/>
    </row>
    <row r="84" spans="2:14">
      <c r="B84" s="247" t="str">
        <f>IF(ISBLANK('G COMP Mise à jour Année 2'!B84),"",'G COMP Mise à jour Année 2'!B84)</f>
        <v/>
      </c>
      <c r="C84" s="246"/>
      <c r="D84" s="246"/>
      <c r="E84" s="246"/>
      <c r="F84" s="451"/>
      <c r="G84" s="451"/>
      <c r="H84" s="451"/>
      <c r="I84" s="451"/>
      <c r="J84" s="246"/>
      <c r="K84" s="210"/>
    </row>
    <row r="85" spans="2:14">
      <c r="B85" s="247" t="str">
        <f>IF(ISBLANK('G COMP Mise à jour Année 2'!B85),"",'G COMP Mise à jour Année 2'!B85)</f>
        <v/>
      </c>
      <c r="C85" s="246"/>
      <c r="D85" s="246"/>
      <c r="E85" s="246"/>
      <c r="F85" s="451"/>
      <c r="G85" s="451"/>
      <c r="H85" s="451"/>
      <c r="I85" s="451"/>
      <c r="J85" s="246"/>
      <c r="K85" s="210"/>
    </row>
    <row r="86" spans="2:14">
      <c r="B86" s="247" t="str">
        <f>IF(ISBLANK('G COMP Mise à jour Année 2'!B86),"",'G COMP Mise à jour Année 2'!B86)</f>
        <v/>
      </c>
      <c r="C86" s="246"/>
      <c r="D86" s="246"/>
      <c r="E86" s="246"/>
      <c r="F86" s="451"/>
      <c r="G86" s="451"/>
      <c r="H86" s="451"/>
      <c r="I86" s="451"/>
      <c r="J86" s="246"/>
      <c r="K86" s="210"/>
      <c r="L86" s="233"/>
    </row>
    <row r="87" spans="2:14">
      <c r="B87" s="247" t="str">
        <f>IF(ISBLANK('G COMP Mise à jour Année 2'!B87),"",'G COMP Mise à jour Année 2'!B87)</f>
        <v/>
      </c>
      <c r="C87" s="246"/>
      <c r="D87" s="246"/>
      <c r="E87" s="246"/>
      <c r="F87" s="451"/>
      <c r="G87" s="451"/>
      <c r="H87" s="451"/>
      <c r="I87" s="451"/>
      <c r="J87" s="246"/>
      <c r="K87" s="210"/>
    </row>
    <row r="88" spans="2:14">
      <c r="B88" s="247" t="str">
        <f>IF(ISBLANK('G COMP Mise à jour Année 2'!B88),"",'G COMP Mise à jour Année 2'!B88)</f>
        <v/>
      </c>
      <c r="C88" s="246"/>
      <c r="D88" s="246"/>
      <c r="E88" s="246"/>
      <c r="F88" s="451"/>
      <c r="G88" s="451"/>
      <c r="H88" s="451"/>
      <c r="I88" s="451"/>
      <c r="J88" s="246"/>
      <c r="K88" s="210"/>
    </row>
    <row r="89" spans="2:14">
      <c r="B89" s="247" t="str">
        <f>IF(ISBLANK('G COMP Mise à jour Année 2'!B89),"",'G COMP Mise à jour Année 2'!B89)</f>
        <v/>
      </c>
      <c r="C89" s="246"/>
      <c r="D89" s="246"/>
      <c r="E89" s="246"/>
      <c r="F89" s="451"/>
      <c r="G89" s="451"/>
      <c r="H89" s="451"/>
      <c r="I89" s="451"/>
      <c r="J89" s="246"/>
      <c r="K89" s="210"/>
    </row>
    <row r="90" spans="2:14">
      <c r="B90" s="247" t="str">
        <f>IF(ISBLANK('G COMP Mise à jour Année 2'!B90),"",'G COMP Mise à jour Année 2'!B90)</f>
        <v/>
      </c>
      <c r="C90" s="246"/>
      <c r="D90" s="246"/>
      <c r="E90" s="246"/>
      <c r="F90" s="451"/>
      <c r="G90" s="451"/>
      <c r="H90" s="451"/>
      <c r="I90" s="451"/>
      <c r="J90" s="246"/>
      <c r="K90" s="210"/>
    </row>
    <row r="91" spans="2:14">
      <c r="B91" s="247" t="str">
        <f>IF(ISBLANK('G COMP Mise à jour Année 2'!B91),"",'G COMP Mise à jour Année 2'!B91)</f>
        <v/>
      </c>
      <c r="C91" s="246"/>
      <c r="D91" s="246"/>
      <c r="E91" s="246"/>
      <c r="F91" s="451"/>
      <c r="G91" s="451"/>
      <c r="H91" s="451"/>
      <c r="I91" s="451"/>
      <c r="J91" s="246"/>
      <c r="K91" s="210"/>
    </row>
    <row r="92" spans="2:14">
      <c r="B92" s="247" t="str">
        <f>IF(ISBLANK('G COMP Mise à jour Année 2'!B92),"",'G COMP Mise à jour Année 2'!B92)</f>
        <v/>
      </c>
      <c r="C92" s="246"/>
      <c r="D92" s="246"/>
      <c r="E92" s="246"/>
      <c r="F92" s="451"/>
      <c r="G92" s="451"/>
      <c r="H92" s="451"/>
      <c r="I92" s="451"/>
      <c r="J92" s="246"/>
      <c r="K92" s="210"/>
    </row>
    <row r="93" spans="2:14">
      <c r="B93" s="247" t="str">
        <f>IF(ISBLANK('G COMP Mise à jour Année 2'!B93),"",'G COMP Mise à jour Année 2'!B93)</f>
        <v/>
      </c>
      <c r="C93" s="246"/>
      <c r="D93" s="246"/>
      <c r="E93" s="246"/>
      <c r="F93" s="451"/>
      <c r="G93" s="451"/>
      <c r="H93" s="451"/>
      <c r="I93" s="451"/>
      <c r="J93" s="246"/>
      <c r="K93" s="210"/>
    </row>
    <row r="94" spans="2:14" ht="15">
      <c r="B94" s="172" t="str">
        <f>IF(ISBLANK('D COMP Budget'!B94),"",'D COMP Budget'!B94)</f>
        <v>Sous-total - Coûts des activités</v>
      </c>
      <c r="C94" s="450">
        <f>+'F COMP Mise à jour Année 1'!F94</f>
        <v>0</v>
      </c>
      <c r="D94" s="450">
        <f>+'G COMP Mise à jour Année 2'!H94</f>
        <v>0</v>
      </c>
      <c r="E94" s="450">
        <f>+'D COMP Budget'!E94</f>
        <v>0</v>
      </c>
      <c r="F94" s="449">
        <f>+SUM(F43:F47,F49:F53,F55:F64,F66:F75,F78:F93)</f>
        <v>0</v>
      </c>
      <c r="G94" s="449">
        <f>+SUM(G43:G47,G49:G53,G55:G64,G66:G75,G78:G93)</f>
        <v>0</v>
      </c>
      <c r="H94" s="449">
        <f>+SUM(H43:H47,H49:H53,H55:H64,H66:H75,H78:H93)</f>
        <v>0</v>
      </c>
      <c r="I94" s="449">
        <f>+SUM(I43:I47,I49:I53,I55:I64,I66:I75,I78:I93)</f>
        <v>0</v>
      </c>
      <c r="J94" s="450">
        <f>C94+D94+I94</f>
        <v>0</v>
      </c>
      <c r="K94" s="222"/>
    </row>
    <row r="95" spans="2:14" ht="6.75" customHeight="1">
      <c r="D95" s="184"/>
      <c r="E95" s="184"/>
    </row>
    <row r="96" spans="2:14" ht="15">
      <c r="B96" s="221" t="s">
        <v>118</v>
      </c>
      <c r="C96" s="220"/>
      <c r="D96" s="220"/>
      <c r="E96" s="220"/>
      <c r="F96" s="220"/>
      <c r="G96" s="220"/>
      <c r="H96" s="220"/>
      <c r="I96" s="220"/>
      <c r="J96" s="220"/>
      <c r="K96" s="219"/>
      <c r="L96" s="196"/>
      <c r="M96" s="196"/>
      <c r="N96" s="233"/>
    </row>
    <row r="97" spans="2:14" s="196" customFormat="1" ht="43.5" customHeight="1">
      <c r="B97" s="218" t="str">
        <f>IF(ISBLANK('D COMP Budget'!B97),"",'D COMP Budget'!B97)</f>
        <v>Développement des publics, activités de rayonnement, matériel de communication,publicité et promotions, par exemple.</v>
      </c>
      <c r="C97" s="645"/>
      <c r="D97" s="645"/>
      <c r="E97" s="645"/>
      <c r="F97" s="645"/>
      <c r="G97" s="645"/>
      <c r="H97" s="645"/>
      <c r="I97" s="645"/>
      <c r="J97" s="645"/>
      <c r="K97" s="645"/>
      <c r="L97" s="252"/>
      <c r="N97" s="251"/>
    </row>
    <row r="98" spans="2:14" ht="30">
      <c r="B98" s="176" t="str">
        <f>IF(ISBLANK('D COMP Budget'!B98),"",'D COMP Budget'!B98)</f>
        <v>Personnel chargé de la promotion et marketing</v>
      </c>
      <c r="C98" s="645"/>
      <c r="D98" s="645"/>
      <c r="E98" s="645"/>
      <c r="F98" s="645"/>
      <c r="G98" s="645"/>
      <c r="H98" s="645"/>
      <c r="I98" s="645"/>
      <c r="J98" s="645"/>
      <c r="K98" s="645"/>
      <c r="L98" s="182"/>
    </row>
    <row r="99" spans="2:14">
      <c r="B99" s="247" t="str">
        <f>IF(ISBLANK('G COMP Mise à jour Année 2'!B99),"",'G COMP Mise à jour Année 2'!B99)</f>
        <v/>
      </c>
      <c r="C99" s="246"/>
      <c r="D99" s="246"/>
      <c r="E99" s="246"/>
      <c r="F99" s="451"/>
      <c r="G99" s="451"/>
      <c r="H99" s="451"/>
      <c r="I99" s="451"/>
      <c r="J99" s="246"/>
      <c r="K99" s="210"/>
      <c r="L99" s="182"/>
      <c r="N99" s="233"/>
    </row>
    <row r="100" spans="2:14">
      <c r="B100" s="247" t="str">
        <f>IF(ISBLANK('G COMP Mise à jour Année 2'!B100),"",'G COMP Mise à jour Année 2'!B100)</f>
        <v/>
      </c>
      <c r="C100" s="246"/>
      <c r="D100" s="246"/>
      <c r="E100" s="246"/>
      <c r="F100" s="451"/>
      <c r="G100" s="451"/>
      <c r="H100" s="451"/>
      <c r="I100" s="451"/>
      <c r="J100" s="246"/>
      <c r="K100" s="210"/>
      <c r="L100" s="250"/>
    </row>
    <row r="101" spans="2:14">
      <c r="B101" s="247" t="str">
        <f>IF(ISBLANK('G COMP Mise à jour Année 2'!B101),"",'G COMP Mise à jour Année 2'!B101)</f>
        <v/>
      </c>
      <c r="C101" s="246"/>
      <c r="D101" s="246"/>
      <c r="E101" s="246"/>
      <c r="F101" s="451"/>
      <c r="G101" s="451"/>
      <c r="H101" s="451"/>
      <c r="I101" s="451"/>
      <c r="J101" s="246"/>
      <c r="K101" s="210"/>
      <c r="L101" s="250"/>
    </row>
    <row r="102" spans="2:14">
      <c r="B102" s="247" t="str">
        <f>IF(ISBLANK('G COMP Mise à jour Année 2'!B102),"",'G COMP Mise à jour Année 2'!B102)</f>
        <v/>
      </c>
      <c r="C102" s="246"/>
      <c r="D102" s="246"/>
      <c r="E102" s="246"/>
      <c r="F102" s="451"/>
      <c r="G102" s="451"/>
      <c r="H102" s="451"/>
      <c r="I102" s="451"/>
      <c r="J102" s="246"/>
      <c r="K102" s="210"/>
      <c r="L102" s="250"/>
    </row>
    <row r="103" spans="2:14">
      <c r="B103" s="247" t="str">
        <f>IF(ISBLANK('G COMP Mise à jour Année 2'!B103),"",'G COMP Mise à jour Année 2'!B103)</f>
        <v/>
      </c>
      <c r="C103" s="246"/>
      <c r="D103" s="246"/>
      <c r="E103" s="246"/>
      <c r="F103" s="451"/>
      <c r="G103" s="451"/>
      <c r="H103" s="451"/>
      <c r="I103" s="451"/>
      <c r="J103" s="246"/>
      <c r="K103" s="210"/>
      <c r="L103" s="250"/>
    </row>
    <row r="104" spans="2:14" ht="15.75">
      <c r="B104" s="176" t="str">
        <f>IF(ISBLANK('D COMP Budget'!B104),"",'D COMP Budget'!B104)</f>
        <v>Coûts promotionnels</v>
      </c>
      <c r="C104" s="213"/>
      <c r="D104" s="213"/>
      <c r="E104" s="213"/>
      <c r="F104" s="213"/>
      <c r="G104" s="213"/>
      <c r="H104" s="213"/>
      <c r="I104" s="213"/>
      <c r="J104" s="213"/>
      <c r="K104" s="212"/>
      <c r="L104" s="250"/>
    </row>
    <row r="105" spans="2:14">
      <c r="B105" s="247" t="str">
        <f>IF(ISBLANK('G COMP Mise à jour Année 2'!B105),"",'G COMP Mise à jour Année 2'!B105)</f>
        <v/>
      </c>
      <c r="C105" s="246"/>
      <c r="D105" s="246"/>
      <c r="E105" s="246"/>
      <c r="F105" s="451"/>
      <c r="G105" s="451"/>
      <c r="H105" s="451"/>
      <c r="I105" s="451"/>
      <c r="J105" s="246"/>
      <c r="K105" s="210"/>
      <c r="L105" s="250"/>
    </row>
    <row r="106" spans="2:14">
      <c r="B106" s="247" t="str">
        <f>IF(ISBLANK('G COMP Mise à jour Année 2'!B106),"",'G COMP Mise à jour Année 2'!B106)</f>
        <v/>
      </c>
      <c r="C106" s="246"/>
      <c r="D106" s="246"/>
      <c r="E106" s="246"/>
      <c r="F106" s="451"/>
      <c r="G106" s="451"/>
      <c r="H106" s="451"/>
      <c r="I106" s="451"/>
      <c r="J106" s="246"/>
      <c r="K106" s="210"/>
      <c r="L106" s="250"/>
    </row>
    <row r="107" spans="2:14">
      <c r="B107" s="247" t="str">
        <f>IF(ISBLANK('G COMP Mise à jour Année 2'!B107),"",'G COMP Mise à jour Année 2'!B107)</f>
        <v/>
      </c>
      <c r="C107" s="246"/>
      <c r="D107" s="246"/>
      <c r="E107" s="246"/>
      <c r="F107" s="451"/>
      <c r="G107" s="451"/>
      <c r="H107" s="451"/>
      <c r="I107" s="451"/>
      <c r="J107" s="246"/>
      <c r="K107" s="210"/>
      <c r="L107" s="250"/>
    </row>
    <row r="108" spans="2:14">
      <c r="B108" s="247" t="str">
        <f>IF(ISBLANK('G COMP Mise à jour Année 2'!B108),"",'G COMP Mise à jour Année 2'!B108)</f>
        <v/>
      </c>
      <c r="C108" s="246"/>
      <c r="D108" s="246"/>
      <c r="E108" s="246"/>
      <c r="F108" s="451"/>
      <c r="G108" s="451"/>
      <c r="H108" s="451"/>
      <c r="I108" s="451"/>
      <c r="J108" s="246"/>
      <c r="K108" s="210"/>
      <c r="L108" s="250"/>
    </row>
    <row r="109" spans="2:14">
      <c r="B109" s="247" t="str">
        <f>IF(ISBLANK('G COMP Mise à jour Année 2'!B109),"",'G COMP Mise à jour Année 2'!B109)</f>
        <v/>
      </c>
      <c r="C109" s="246"/>
      <c r="D109" s="246"/>
      <c r="E109" s="246"/>
      <c r="F109" s="451"/>
      <c r="G109" s="451"/>
      <c r="H109" s="451"/>
      <c r="I109" s="451"/>
      <c r="J109" s="246"/>
      <c r="K109" s="210"/>
      <c r="L109" s="250"/>
    </row>
    <row r="110" spans="2:14" ht="15">
      <c r="B110" s="172" t="str">
        <f>IF(ISBLANK('D COMP Budget'!B110),"",'D COMP Budget'!B110)</f>
        <v>Sous-total - Promotion et marketing</v>
      </c>
      <c r="C110" s="450">
        <f>+'F COMP Mise à jour Année 1'!F110</f>
        <v>0</v>
      </c>
      <c r="D110" s="450">
        <f>+'G COMP Mise à jour Année 2'!H110</f>
        <v>0</v>
      </c>
      <c r="E110" s="450">
        <f>+'D COMP Budget'!E110</f>
        <v>0</v>
      </c>
      <c r="F110" s="449">
        <f>+SUM(F105:F109,F99:F103)</f>
        <v>0</v>
      </c>
      <c r="G110" s="449">
        <f>+SUM(G105:G109,G99:G103)</f>
        <v>0</v>
      </c>
      <c r="H110" s="449">
        <f>+SUM(H105:H109,H99:H103)</f>
        <v>0</v>
      </c>
      <c r="I110" s="449">
        <f>+SUM(I105:I109,I99:I103)</f>
        <v>0</v>
      </c>
      <c r="J110" s="450">
        <f>C110+D110+I110</f>
        <v>0</v>
      </c>
      <c r="K110" s="210"/>
      <c r="L110" s="250"/>
    </row>
    <row r="111" spans="2:14" ht="6.75" customHeight="1">
      <c r="B111" s="216"/>
      <c r="C111" s="215"/>
      <c r="D111" s="214"/>
      <c r="E111" s="214"/>
      <c r="F111" s="199"/>
      <c r="G111" s="199"/>
      <c r="H111" s="199"/>
      <c r="I111" s="199"/>
      <c r="J111" s="199"/>
      <c r="L111" s="250"/>
    </row>
    <row r="112" spans="2:14" ht="15">
      <c r="B112" s="644" t="s">
        <v>180</v>
      </c>
      <c r="C112" s="644"/>
      <c r="D112" s="644"/>
      <c r="E112" s="644"/>
      <c r="F112" s="644"/>
      <c r="G112" s="644"/>
      <c r="H112" s="644"/>
      <c r="I112" s="644"/>
      <c r="J112" s="644"/>
      <c r="K112" s="644"/>
      <c r="L112" s="250"/>
      <c r="M112" s="196"/>
    </row>
    <row r="113" spans="2:12" ht="15.75">
      <c r="B113" s="176" t="str">
        <f>IF(ISBLANK('D COMP Budget'!B113),"",'D COMP Budget'!B113)</f>
        <v>Personnel chargé de l’administration</v>
      </c>
      <c r="C113" s="213"/>
      <c r="D113" s="213"/>
      <c r="E113" s="213"/>
      <c r="F113" s="213"/>
      <c r="G113" s="213"/>
      <c r="H113" s="213"/>
      <c r="I113" s="213"/>
      <c r="J113" s="213"/>
      <c r="K113" s="212"/>
      <c r="L113" s="250"/>
    </row>
    <row r="114" spans="2:12">
      <c r="B114" s="247" t="str">
        <f>IF(ISBLANK('G COMP Mise à jour Année 2'!B114),"",'G COMP Mise à jour Année 2'!B114)</f>
        <v/>
      </c>
      <c r="C114" s="246"/>
      <c r="D114" s="246"/>
      <c r="E114" s="246"/>
      <c r="F114" s="451"/>
      <c r="G114" s="451"/>
      <c r="H114" s="451"/>
      <c r="I114" s="451"/>
      <c r="J114" s="246"/>
      <c r="K114" s="210"/>
      <c r="L114" s="250"/>
    </row>
    <row r="115" spans="2:12">
      <c r="B115" s="247" t="str">
        <f>IF(ISBLANK('G COMP Mise à jour Année 2'!B115),"",'G COMP Mise à jour Année 2'!B115)</f>
        <v/>
      </c>
      <c r="C115" s="246"/>
      <c r="D115" s="246"/>
      <c r="E115" s="246"/>
      <c r="F115" s="451"/>
      <c r="G115" s="451"/>
      <c r="H115" s="451"/>
      <c r="I115" s="451"/>
      <c r="J115" s="246"/>
      <c r="K115" s="210"/>
      <c r="L115" s="250"/>
    </row>
    <row r="116" spans="2:12">
      <c r="B116" s="247" t="str">
        <f>IF(ISBLANK('G COMP Mise à jour Année 2'!B116),"",'G COMP Mise à jour Année 2'!B116)</f>
        <v/>
      </c>
      <c r="C116" s="246"/>
      <c r="D116" s="246"/>
      <c r="E116" s="246"/>
      <c r="F116" s="451"/>
      <c r="G116" s="451"/>
      <c r="H116" s="451"/>
      <c r="I116" s="451"/>
      <c r="J116" s="246"/>
      <c r="K116" s="210"/>
      <c r="L116" s="250"/>
    </row>
    <row r="117" spans="2:12">
      <c r="B117" s="247" t="str">
        <f>IF(ISBLANK('G COMP Mise à jour Année 2'!B117),"",'G COMP Mise à jour Année 2'!B117)</f>
        <v/>
      </c>
      <c r="C117" s="246"/>
      <c r="D117" s="246"/>
      <c r="E117" s="246"/>
      <c r="F117" s="451"/>
      <c r="G117" s="451"/>
      <c r="H117" s="451"/>
      <c r="I117" s="451"/>
      <c r="J117" s="246"/>
      <c r="K117" s="210"/>
      <c r="L117" s="250"/>
    </row>
    <row r="118" spans="2:12">
      <c r="B118" s="247" t="str">
        <f>IF(ISBLANK('G COMP Mise à jour Année 2'!B118),"",'G COMP Mise à jour Année 2'!B118)</f>
        <v/>
      </c>
      <c r="C118" s="246"/>
      <c r="D118" s="246"/>
      <c r="E118" s="246"/>
      <c r="F118" s="451"/>
      <c r="G118" s="451"/>
      <c r="H118" s="451"/>
      <c r="I118" s="451"/>
      <c r="J118" s="246"/>
      <c r="K118" s="210"/>
      <c r="L118" s="250"/>
    </row>
    <row r="119" spans="2:12" ht="15.75">
      <c r="B119" s="176" t="str">
        <f>IF(ISBLANK('D COMP Budget'!B119),"",'D COMP Budget'!B119)</f>
        <v>Coûts administratifs</v>
      </c>
      <c r="C119" s="213"/>
      <c r="D119" s="213"/>
      <c r="E119" s="213"/>
      <c r="F119" s="213"/>
      <c r="G119" s="213"/>
      <c r="H119" s="213"/>
      <c r="I119" s="213"/>
      <c r="J119" s="213"/>
      <c r="K119" s="212"/>
      <c r="L119" s="250"/>
    </row>
    <row r="120" spans="2:12">
      <c r="B120" s="247" t="str">
        <f>IF(ISBLANK('G COMP Mise à jour Année 2'!B120),"",'G COMP Mise à jour Année 2'!B120)</f>
        <v/>
      </c>
      <c r="C120" s="246"/>
      <c r="D120" s="246"/>
      <c r="E120" s="246"/>
      <c r="F120" s="451"/>
      <c r="G120" s="451"/>
      <c r="H120" s="451"/>
      <c r="I120" s="451"/>
      <c r="J120" s="246"/>
      <c r="K120" s="210"/>
      <c r="L120" s="250"/>
    </row>
    <row r="121" spans="2:12">
      <c r="B121" s="247" t="str">
        <f>IF(ISBLANK('G COMP Mise à jour Année 2'!B121),"",'G COMP Mise à jour Année 2'!B121)</f>
        <v/>
      </c>
      <c r="C121" s="246"/>
      <c r="D121" s="246"/>
      <c r="E121" s="246"/>
      <c r="F121" s="451"/>
      <c r="G121" s="451"/>
      <c r="H121" s="451"/>
      <c r="I121" s="451"/>
      <c r="J121" s="246"/>
      <c r="K121" s="210"/>
      <c r="L121" s="250"/>
    </row>
    <row r="122" spans="2:12">
      <c r="B122" s="247" t="str">
        <f>IF(ISBLANK('G COMP Mise à jour Année 2'!B122),"",'G COMP Mise à jour Année 2'!B122)</f>
        <v/>
      </c>
      <c r="C122" s="246"/>
      <c r="D122" s="246"/>
      <c r="E122" s="246"/>
      <c r="F122" s="451"/>
      <c r="G122" s="451"/>
      <c r="H122" s="451"/>
      <c r="I122" s="451"/>
      <c r="J122" s="246"/>
      <c r="K122" s="210"/>
      <c r="L122" s="250"/>
    </row>
    <row r="123" spans="2:12">
      <c r="B123" s="247" t="str">
        <f>IF(ISBLANK('G COMP Mise à jour Année 2'!B123),"",'G COMP Mise à jour Année 2'!B123)</f>
        <v/>
      </c>
      <c r="C123" s="246"/>
      <c r="D123" s="246"/>
      <c r="E123" s="246"/>
      <c r="F123" s="451"/>
      <c r="G123" s="451"/>
      <c r="H123" s="451"/>
      <c r="I123" s="451"/>
      <c r="J123" s="246"/>
      <c r="K123" s="210"/>
      <c r="L123" s="250"/>
    </row>
    <row r="124" spans="2:12">
      <c r="B124" s="247" t="str">
        <f>IF(ISBLANK('G COMP Mise à jour Année 2'!B124),"",'G COMP Mise à jour Année 2'!B124)</f>
        <v/>
      </c>
      <c r="C124" s="246"/>
      <c r="D124" s="246"/>
      <c r="E124" s="246"/>
      <c r="F124" s="451"/>
      <c r="G124" s="451"/>
      <c r="H124" s="451"/>
      <c r="I124" s="451"/>
      <c r="J124" s="246"/>
      <c r="K124" s="210"/>
      <c r="L124" s="250"/>
    </row>
    <row r="125" spans="2:12" ht="15">
      <c r="B125" s="172" t="str">
        <f>IF(ISBLANK('D COMP Budget'!B125),"",'D COMP Budget'!B125)</f>
        <v>Sous-total - Coûts de gestion</v>
      </c>
      <c r="C125" s="450">
        <f>+'F COMP Mise à jour Année 1'!F125</f>
        <v>0</v>
      </c>
      <c r="D125" s="450">
        <f>+'G COMP Mise à jour Année 2'!H125</f>
        <v>0</v>
      </c>
      <c r="E125" s="450">
        <f>+'D COMP Budget'!E125</f>
        <v>0</v>
      </c>
      <c r="F125" s="449">
        <f>+SUM(F120:F124,F114:F118)</f>
        <v>0</v>
      </c>
      <c r="G125" s="449">
        <f>+SUM(G120:G124,G114:G118)</f>
        <v>0</v>
      </c>
      <c r="H125" s="449">
        <f>+SUM(H120:H124,H114:H118)</f>
        <v>0</v>
      </c>
      <c r="I125" s="449">
        <f>+SUM(I120:I124,I114:I118)</f>
        <v>0</v>
      </c>
      <c r="J125" s="450">
        <f>C125+D125+I125</f>
        <v>0</v>
      </c>
      <c r="K125" s="198"/>
      <c r="L125" s="250"/>
    </row>
    <row r="126" spans="2:12" ht="6.75" customHeight="1">
      <c r="C126" s="199"/>
      <c r="D126" s="183"/>
      <c r="E126" s="183"/>
      <c r="F126" s="199"/>
      <c r="G126" s="199"/>
      <c r="H126" s="199"/>
      <c r="I126" s="199"/>
      <c r="J126" s="199"/>
      <c r="L126" s="182"/>
    </row>
    <row r="127" spans="2:12" ht="15">
      <c r="B127" s="209" t="str">
        <f>IF(ISBLANK('D COMP Budget'!B127),"",'D COMP Budget'!B127)</f>
        <v>Total des coûts</v>
      </c>
      <c r="C127" s="450">
        <f>+'F COMP Mise à jour Année 1'!F127</f>
        <v>0</v>
      </c>
      <c r="D127" s="450">
        <f>+'G COMP Mise à jour Année 2'!H127</f>
        <v>0</v>
      </c>
      <c r="E127" s="450">
        <f>+'D COMP Budget'!E127</f>
        <v>0</v>
      </c>
      <c r="F127" s="449">
        <f>+F23+F94+F110+F125+F38</f>
        <v>0</v>
      </c>
      <c r="G127" s="449">
        <f>+G23+G94+G110+G125+G38</f>
        <v>0</v>
      </c>
      <c r="H127" s="449">
        <f>+H23+H94+H110+H125+H38</f>
        <v>0</v>
      </c>
      <c r="I127" s="449">
        <f>+I23+I94+I110+I125+I38</f>
        <v>0</v>
      </c>
      <c r="J127" s="450">
        <f>C127+D127+I127</f>
        <v>0</v>
      </c>
      <c r="K127" s="198"/>
    </row>
    <row r="130" spans="2:11" ht="15">
      <c r="B130" s="644" t="s">
        <v>178</v>
      </c>
      <c r="C130" s="644"/>
      <c r="D130" s="644"/>
      <c r="E130" s="644"/>
      <c r="F130" s="644"/>
      <c r="G130" s="644"/>
      <c r="H130" s="644"/>
      <c r="I130" s="644"/>
      <c r="J130" s="644"/>
      <c r="K130" s="644"/>
    </row>
    <row r="131" spans="2:11" ht="7.5" customHeight="1">
      <c r="B131" s="207"/>
      <c r="C131" s="208"/>
    </row>
    <row r="132" spans="2:11" ht="45">
      <c r="B132" s="207"/>
      <c r="C132" s="249" t="s">
        <v>204</v>
      </c>
      <c r="D132" s="249" t="s">
        <v>213</v>
      </c>
      <c r="E132" s="249" t="s">
        <v>175</v>
      </c>
      <c r="F132" s="179" t="s">
        <v>228</v>
      </c>
      <c r="G132" s="179" t="s">
        <v>227</v>
      </c>
      <c r="H132" s="179" t="s">
        <v>226</v>
      </c>
      <c r="I132" s="179" t="s">
        <v>225</v>
      </c>
      <c r="J132" s="249" t="s">
        <v>224</v>
      </c>
      <c r="K132" s="205" t="s">
        <v>142</v>
      </c>
    </row>
    <row r="133" spans="2:11" ht="15">
      <c r="B133" s="483" t="str">
        <f>IF(ISBLANK('D COMP Budget'!B133),"",'D COMP Budget'!B133)</f>
        <v>Revenus gagnés</v>
      </c>
      <c r="C133" s="177"/>
      <c r="D133" s="177"/>
      <c r="E133" s="177"/>
      <c r="F133" s="177"/>
      <c r="G133" s="177"/>
      <c r="H133" s="177"/>
      <c r="I133" s="177"/>
      <c r="J133" s="177"/>
    </row>
    <row r="134" spans="2:11" ht="15">
      <c r="B134" s="176" t="str">
        <f>IF(ISBLANK('D COMP Budget'!B134),"",'D COMP Budget'!B134)</f>
        <v>Frais d’inscription, ventes de billets</v>
      </c>
      <c r="C134" s="638"/>
      <c r="D134" s="638"/>
      <c r="E134" s="638"/>
      <c r="F134" s="638"/>
      <c r="G134" s="638"/>
      <c r="H134" s="638"/>
      <c r="I134" s="638"/>
      <c r="J134" s="638"/>
      <c r="K134" s="639"/>
    </row>
    <row r="135" spans="2:11">
      <c r="B135" s="247" t="str">
        <f>IF(ISBLANK('G COMP Mise à jour Année 2'!B135),"",'G COMP Mise à jour Année 2'!B135)</f>
        <v/>
      </c>
      <c r="C135" s="246"/>
      <c r="D135" s="246"/>
      <c r="E135" s="246"/>
      <c r="F135" s="451"/>
      <c r="G135" s="451"/>
      <c r="H135" s="451"/>
      <c r="I135" s="451"/>
      <c r="J135" s="246"/>
      <c r="K135" s="198"/>
    </row>
    <row r="136" spans="2:11">
      <c r="B136" s="247" t="str">
        <f>IF(ISBLANK('G COMP Mise à jour Année 2'!B136),"",'G COMP Mise à jour Année 2'!B136)</f>
        <v/>
      </c>
      <c r="C136" s="246"/>
      <c r="D136" s="246"/>
      <c r="E136" s="246"/>
      <c r="F136" s="451"/>
      <c r="G136" s="451"/>
      <c r="H136" s="451"/>
      <c r="I136" s="451"/>
      <c r="J136" s="246"/>
      <c r="K136" s="198"/>
    </row>
    <row r="137" spans="2:11">
      <c r="B137" s="247" t="str">
        <f>IF(ISBLANK('G COMP Mise à jour Année 2'!B137),"",'G COMP Mise à jour Année 2'!B137)</f>
        <v/>
      </c>
      <c r="C137" s="246"/>
      <c r="D137" s="246"/>
      <c r="E137" s="246"/>
      <c r="F137" s="451"/>
      <c r="G137" s="451"/>
      <c r="H137" s="451"/>
      <c r="I137" s="451"/>
      <c r="J137" s="246"/>
      <c r="K137" s="198"/>
    </row>
    <row r="138" spans="2:11">
      <c r="B138" s="247" t="str">
        <f>IF(ISBLANK('G COMP Mise à jour Année 2'!B138),"",'G COMP Mise à jour Année 2'!B138)</f>
        <v/>
      </c>
      <c r="C138" s="246"/>
      <c r="D138" s="246"/>
      <c r="E138" s="246"/>
      <c r="F138" s="451"/>
      <c r="G138" s="451"/>
      <c r="H138" s="451"/>
      <c r="I138" s="451"/>
      <c r="J138" s="246"/>
      <c r="K138" s="198"/>
    </row>
    <row r="139" spans="2:11">
      <c r="B139" s="247" t="str">
        <f>IF(ISBLANK('G COMP Mise à jour Année 2'!B139),"",'G COMP Mise à jour Année 2'!B139)</f>
        <v/>
      </c>
      <c r="C139" s="246"/>
      <c r="D139" s="246"/>
      <c r="E139" s="246"/>
      <c r="F139" s="451"/>
      <c r="G139" s="451"/>
      <c r="H139" s="451"/>
      <c r="I139" s="451"/>
      <c r="J139" s="246"/>
      <c r="K139" s="198"/>
    </row>
    <row r="140" spans="2:11" ht="15">
      <c r="B140" s="176" t="str">
        <f>IF(ISBLANK('D COMP Budget'!B140),"",'D COMP Budget'!B140)</f>
        <v>Abonnements, droits d’adhésion</v>
      </c>
      <c r="C140" s="638"/>
      <c r="D140" s="638"/>
      <c r="E140" s="638"/>
      <c r="F140" s="638"/>
      <c r="G140" s="638"/>
      <c r="H140" s="638"/>
      <c r="I140" s="638"/>
      <c r="J140" s="638"/>
      <c r="K140" s="639"/>
    </row>
    <row r="141" spans="2:11">
      <c r="B141" s="247" t="str">
        <f>IF(ISBLANK('G COMP Mise à jour Année 2'!B141),"",'G COMP Mise à jour Année 2'!B141)</f>
        <v/>
      </c>
      <c r="C141" s="246"/>
      <c r="D141" s="246"/>
      <c r="E141" s="246"/>
      <c r="F141" s="451"/>
      <c r="G141" s="451"/>
      <c r="H141" s="451"/>
      <c r="I141" s="451"/>
      <c r="J141" s="246"/>
      <c r="K141" s="198"/>
    </row>
    <row r="142" spans="2:11">
      <c r="B142" s="247" t="str">
        <f>IF(ISBLANK('G COMP Mise à jour Année 2'!B142),"",'G COMP Mise à jour Année 2'!B142)</f>
        <v/>
      </c>
      <c r="C142" s="246"/>
      <c r="D142" s="246"/>
      <c r="E142" s="246"/>
      <c r="F142" s="451"/>
      <c r="G142" s="451"/>
      <c r="H142" s="451"/>
      <c r="I142" s="451"/>
      <c r="J142" s="246"/>
      <c r="K142" s="198"/>
    </row>
    <row r="143" spans="2:11">
      <c r="B143" s="247" t="str">
        <f>IF(ISBLANK('G COMP Mise à jour Année 2'!B143),"",'G COMP Mise à jour Année 2'!B143)</f>
        <v/>
      </c>
      <c r="C143" s="246"/>
      <c r="D143" s="246"/>
      <c r="E143" s="246"/>
      <c r="F143" s="451"/>
      <c r="G143" s="451"/>
      <c r="H143" s="451"/>
      <c r="I143" s="451"/>
      <c r="J143" s="246"/>
      <c r="K143" s="198"/>
    </row>
    <row r="144" spans="2:11">
      <c r="B144" s="247" t="str">
        <f>IF(ISBLANK('G COMP Mise à jour Année 2'!B144),"",'G COMP Mise à jour Année 2'!B144)</f>
        <v/>
      </c>
      <c r="C144" s="246"/>
      <c r="D144" s="246"/>
      <c r="E144" s="246"/>
      <c r="F144" s="451"/>
      <c r="G144" s="451"/>
      <c r="H144" s="451"/>
      <c r="I144" s="451"/>
      <c r="J144" s="246"/>
      <c r="K144" s="198"/>
    </row>
    <row r="145" spans="2:11">
      <c r="B145" s="247" t="str">
        <f>IF(ISBLANK('G COMP Mise à jour Année 2'!B145),"",'G COMP Mise à jour Année 2'!B145)</f>
        <v/>
      </c>
      <c r="C145" s="246"/>
      <c r="D145" s="246"/>
      <c r="E145" s="246"/>
      <c r="F145" s="451"/>
      <c r="G145" s="451"/>
      <c r="H145" s="451"/>
      <c r="I145" s="451"/>
      <c r="J145" s="246"/>
      <c r="K145" s="198"/>
    </row>
    <row r="146" spans="2:11" ht="15">
      <c r="B146" s="174" t="str">
        <f>IF(ISBLANK('D COMP Budget'!B146),"",'D COMP Budget'!B146)</f>
        <v>Frais de service</v>
      </c>
      <c r="C146" s="638"/>
      <c r="D146" s="638"/>
      <c r="E146" s="638"/>
      <c r="F146" s="638"/>
      <c r="G146" s="638"/>
      <c r="H146" s="638"/>
      <c r="I146" s="638"/>
      <c r="J146" s="638"/>
      <c r="K146" s="639"/>
    </row>
    <row r="147" spans="2:11">
      <c r="B147" s="247" t="str">
        <f>IF(ISBLANK('G COMP Mise à jour Année 2'!B147),"",'G COMP Mise à jour Année 2'!B147)</f>
        <v/>
      </c>
      <c r="C147" s="246"/>
      <c r="D147" s="246"/>
      <c r="E147" s="246"/>
      <c r="F147" s="451"/>
      <c r="G147" s="451"/>
      <c r="H147" s="451"/>
      <c r="I147" s="451"/>
      <c r="J147" s="246"/>
      <c r="K147" s="198"/>
    </row>
    <row r="148" spans="2:11">
      <c r="B148" s="247" t="str">
        <f>IF(ISBLANK('G COMP Mise à jour Année 2'!B148),"",'G COMP Mise à jour Année 2'!B148)</f>
        <v/>
      </c>
      <c r="C148" s="246"/>
      <c r="D148" s="246"/>
      <c r="E148" s="246"/>
      <c r="F148" s="451"/>
      <c r="G148" s="451"/>
      <c r="H148" s="451"/>
      <c r="I148" s="451"/>
      <c r="J148" s="246"/>
      <c r="K148" s="198"/>
    </row>
    <row r="149" spans="2:11">
      <c r="B149" s="247" t="str">
        <f>IF(ISBLANK('G COMP Mise à jour Année 2'!B149),"",'G COMP Mise à jour Année 2'!B149)</f>
        <v/>
      </c>
      <c r="C149" s="246"/>
      <c r="D149" s="246"/>
      <c r="E149" s="246"/>
      <c r="F149" s="451"/>
      <c r="G149" s="451"/>
      <c r="H149" s="451"/>
      <c r="I149" s="451"/>
      <c r="J149" s="246"/>
      <c r="K149" s="198"/>
    </row>
    <row r="150" spans="2:11">
      <c r="B150" s="247" t="str">
        <f>IF(ISBLANK('G COMP Mise à jour Année 2'!B150),"",'G COMP Mise à jour Année 2'!B150)</f>
        <v/>
      </c>
      <c r="C150" s="246"/>
      <c r="D150" s="246"/>
      <c r="E150" s="246"/>
      <c r="F150" s="451"/>
      <c r="G150" s="451"/>
      <c r="H150" s="451"/>
      <c r="I150" s="451"/>
      <c r="J150" s="246"/>
      <c r="K150" s="198"/>
    </row>
    <row r="151" spans="2:11">
      <c r="B151" s="247" t="str">
        <f>IF(ISBLANK('G COMP Mise à jour Année 2'!B151),"",'G COMP Mise à jour Année 2'!B151)</f>
        <v/>
      </c>
      <c r="C151" s="246"/>
      <c r="D151" s="246"/>
      <c r="E151" s="246"/>
      <c r="F151" s="451"/>
      <c r="G151" s="451"/>
      <c r="H151" s="451"/>
      <c r="I151" s="451"/>
      <c r="J151" s="246"/>
      <c r="K151" s="198"/>
    </row>
    <row r="152" spans="2:11" ht="15">
      <c r="B152" s="174" t="str">
        <f>IF(ISBLANK('D COMP Budget'!B152),"",'D COMP Budget'!B152)</f>
        <v>Vente de produits</v>
      </c>
      <c r="C152" s="638"/>
      <c r="D152" s="638"/>
      <c r="E152" s="638"/>
      <c r="F152" s="638"/>
      <c r="G152" s="638"/>
      <c r="H152" s="638"/>
      <c r="I152" s="638"/>
      <c r="J152" s="638"/>
      <c r="K152" s="639"/>
    </row>
    <row r="153" spans="2:11">
      <c r="B153" s="247" t="str">
        <f>IF(ISBLANK('G COMP Mise à jour Année 2'!B153),"",'G COMP Mise à jour Année 2'!B153)</f>
        <v/>
      </c>
      <c r="C153" s="246"/>
      <c r="D153" s="246"/>
      <c r="E153" s="246"/>
      <c r="F153" s="451"/>
      <c r="G153" s="451"/>
      <c r="H153" s="451"/>
      <c r="I153" s="451"/>
      <c r="J153" s="246"/>
      <c r="K153" s="198"/>
    </row>
    <row r="154" spans="2:11">
      <c r="B154" s="247" t="str">
        <f>IF(ISBLANK('G COMP Mise à jour Année 2'!B154),"",'G COMP Mise à jour Année 2'!B154)</f>
        <v/>
      </c>
      <c r="C154" s="246"/>
      <c r="D154" s="246"/>
      <c r="E154" s="246"/>
      <c r="F154" s="451"/>
      <c r="G154" s="451"/>
      <c r="H154" s="451"/>
      <c r="I154" s="451"/>
      <c r="J154" s="246"/>
      <c r="K154" s="198"/>
    </row>
    <row r="155" spans="2:11">
      <c r="B155" s="247" t="str">
        <f>IF(ISBLANK('G COMP Mise à jour Année 2'!B155),"",'G COMP Mise à jour Année 2'!B155)</f>
        <v/>
      </c>
      <c r="C155" s="246"/>
      <c r="D155" s="246"/>
      <c r="E155" s="246"/>
      <c r="F155" s="451"/>
      <c r="G155" s="451"/>
      <c r="H155" s="451"/>
      <c r="I155" s="451"/>
      <c r="J155" s="246"/>
      <c r="K155" s="198"/>
    </row>
    <row r="156" spans="2:11">
      <c r="B156" s="247" t="str">
        <f>IF(ISBLANK('G COMP Mise à jour Année 2'!B156),"",'G COMP Mise à jour Année 2'!B156)</f>
        <v/>
      </c>
      <c r="C156" s="246"/>
      <c r="D156" s="246"/>
      <c r="E156" s="246"/>
      <c r="F156" s="451"/>
      <c r="G156" s="451"/>
      <c r="H156" s="451"/>
      <c r="I156" s="451"/>
      <c r="J156" s="246"/>
      <c r="K156" s="198"/>
    </row>
    <row r="157" spans="2:11">
      <c r="B157" s="247" t="str">
        <f>IF(ISBLANK('G COMP Mise à jour Année 2'!B157),"",'G COMP Mise à jour Année 2'!B157)</f>
        <v/>
      </c>
      <c r="C157" s="246"/>
      <c r="D157" s="246"/>
      <c r="E157" s="246"/>
      <c r="F157" s="451"/>
      <c r="G157" s="451"/>
      <c r="H157" s="451"/>
      <c r="I157" s="451"/>
      <c r="J157" s="246"/>
      <c r="K157" s="198"/>
    </row>
    <row r="158" spans="2:11" ht="15">
      <c r="B158" s="174" t="str">
        <f>IF(ISBLANK('D COMP Budget'!B158),"",'D COMP Budget'!B158)</f>
        <v>Autres revenus gagnés</v>
      </c>
      <c r="C158" s="638"/>
      <c r="D158" s="638"/>
      <c r="E158" s="638"/>
      <c r="F158" s="638"/>
      <c r="G158" s="638"/>
      <c r="H158" s="638"/>
      <c r="I158" s="638"/>
      <c r="J158" s="638"/>
      <c r="K158" s="639"/>
    </row>
    <row r="159" spans="2:11">
      <c r="B159" s="247" t="str">
        <f>IF(ISBLANK('G COMP Mise à jour Année 2'!B159),"",'G COMP Mise à jour Année 2'!B159)</f>
        <v/>
      </c>
      <c r="C159" s="246"/>
      <c r="D159" s="246"/>
      <c r="E159" s="246"/>
      <c r="F159" s="451"/>
      <c r="G159" s="451"/>
      <c r="H159" s="451"/>
      <c r="I159" s="451"/>
      <c r="J159" s="246"/>
      <c r="K159" s="198"/>
    </row>
    <row r="160" spans="2:11">
      <c r="B160" s="247" t="str">
        <f>IF(ISBLANK('G COMP Mise à jour Année 2'!B160),"",'G COMP Mise à jour Année 2'!B160)</f>
        <v/>
      </c>
      <c r="C160" s="246"/>
      <c r="D160" s="246"/>
      <c r="E160" s="246"/>
      <c r="F160" s="451"/>
      <c r="G160" s="451"/>
      <c r="H160" s="451"/>
      <c r="I160" s="451"/>
      <c r="J160" s="246"/>
      <c r="K160" s="198"/>
    </row>
    <row r="161" spans="2:11">
      <c r="B161" s="247" t="str">
        <f>IF(ISBLANK('G COMP Mise à jour Année 2'!B161),"",'G COMP Mise à jour Année 2'!B161)</f>
        <v/>
      </c>
      <c r="C161" s="246"/>
      <c r="D161" s="246"/>
      <c r="E161" s="246"/>
      <c r="F161" s="451"/>
      <c r="G161" s="451"/>
      <c r="H161" s="451"/>
      <c r="I161" s="451"/>
      <c r="J161" s="246"/>
      <c r="K161" s="198"/>
    </row>
    <row r="162" spans="2:11">
      <c r="B162" s="247" t="str">
        <f>IF(ISBLANK('G COMP Mise à jour Année 2'!B162),"",'G COMP Mise à jour Année 2'!B162)</f>
        <v/>
      </c>
      <c r="C162" s="246"/>
      <c r="D162" s="246"/>
      <c r="E162" s="246"/>
      <c r="F162" s="451"/>
      <c r="G162" s="451"/>
      <c r="H162" s="451"/>
      <c r="I162" s="451"/>
      <c r="J162" s="246"/>
      <c r="K162" s="198"/>
    </row>
    <row r="163" spans="2:11">
      <c r="B163" s="247" t="str">
        <f>IF(ISBLANK('G COMP Mise à jour Année 2'!B163),"",'G COMP Mise à jour Année 2'!B163)</f>
        <v/>
      </c>
      <c r="C163" s="246"/>
      <c r="D163" s="246"/>
      <c r="E163" s="246"/>
      <c r="F163" s="451"/>
      <c r="G163" s="451"/>
      <c r="H163" s="451"/>
      <c r="I163" s="451"/>
      <c r="J163" s="246"/>
      <c r="K163" s="198"/>
    </row>
    <row r="164" spans="2:11" ht="15">
      <c r="B164" s="172" t="str">
        <f>IF(ISBLANK('D COMP Budget'!B164),"",'D COMP Budget'!B164)</f>
        <v>Sous-total - Revenus gagnés</v>
      </c>
      <c r="C164" s="450">
        <f>+'F COMP Mise à jour Année 1'!F164</f>
        <v>0</v>
      </c>
      <c r="D164" s="450">
        <f>+'G COMP Mise à jour Année 2'!H164</f>
        <v>0</v>
      </c>
      <c r="E164" s="450">
        <f>+'D COMP Budget'!E164</f>
        <v>0</v>
      </c>
      <c r="F164" s="449">
        <f>+SUM(F159:F163,F135:F139,F147:F151,F141:F145,F153:F157)</f>
        <v>0</v>
      </c>
      <c r="G164" s="449">
        <f>+SUM(G159:G163,G135:G139,G147:G151,G141:G145,G153:G157)</f>
        <v>0</v>
      </c>
      <c r="H164" s="449">
        <f>+SUM(H159:H163,H135:H139,H147:H151,H141:H145,H153:H157)</f>
        <v>0</v>
      </c>
      <c r="I164" s="449">
        <f>+SUM(I159:I163,I135:I139,I147:I151,I141:I145,I153:I157)</f>
        <v>0</v>
      </c>
      <c r="J164" s="450">
        <f>C164+D164+I164</f>
        <v>0</v>
      </c>
      <c r="K164" s="198"/>
    </row>
    <row r="165" spans="2:11" s="182" customFormat="1" ht="6.75" customHeight="1">
      <c r="C165" s="203"/>
      <c r="D165" s="203"/>
      <c r="E165" s="203"/>
      <c r="F165" s="203"/>
      <c r="G165" s="203"/>
      <c r="H165" s="203"/>
      <c r="I165" s="203"/>
      <c r="J165" s="203"/>
    </row>
    <row r="166" spans="2:11" ht="15">
      <c r="B166" s="483" t="str">
        <f>IF(ISBLANK('D COMP Budget'!B166),"",'D COMP Budget'!B166)</f>
        <v>Revenus du secteur privé</v>
      </c>
      <c r="C166" s="199"/>
      <c r="D166" s="199"/>
      <c r="E166" s="199"/>
      <c r="F166" s="199"/>
      <c r="G166" s="199"/>
      <c r="H166" s="199"/>
      <c r="I166" s="199"/>
      <c r="J166" s="199"/>
    </row>
    <row r="167" spans="2:11">
      <c r="B167" s="204" t="str">
        <f>IF(ISBLANK('D COMP Budget'!B167),"",'D COMP Budget'!B167)</f>
        <v>Commandites</v>
      </c>
      <c r="C167" s="246"/>
      <c r="D167" s="246"/>
      <c r="E167" s="246"/>
      <c r="F167" s="451"/>
      <c r="G167" s="451"/>
      <c r="H167" s="451"/>
      <c r="I167" s="451"/>
      <c r="J167" s="246"/>
      <c r="K167" s="198"/>
    </row>
    <row r="168" spans="2:11">
      <c r="B168" s="204" t="str">
        <f>IF(ISBLANK('D COMP Budget'!B168),"",'D COMP Budget'!B168)</f>
        <v>Dons</v>
      </c>
      <c r="C168" s="246"/>
      <c r="D168" s="246"/>
      <c r="E168" s="246"/>
      <c r="F168" s="451"/>
      <c r="G168" s="451"/>
      <c r="H168" s="451"/>
      <c r="I168" s="451"/>
      <c r="J168" s="246"/>
      <c r="K168" s="198"/>
    </row>
    <row r="169" spans="2:11">
      <c r="B169" s="204" t="str">
        <f>IF(ISBLANK('D COMP Budget'!B169),"",'D COMP Budget'!B169)</f>
        <v>Fondations</v>
      </c>
      <c r="C169" s="246"/>
      <c r="D169" s="246"/>
      <c r="E169" s="246"/>
      <c r="F169" s="451"/>
      <c r="G169" s="451"/>
      <c r="H169" s="451"/>
      <c r="I169" s="451"/>
      <c r="J169" s="246"/>
      <c r="K169" s="198"/>
    </row>
    <row r="170" spans="2:11">
      <c r="B170" s="204" t="str">
        <f>IF(ISBLANK('D COMP Budget'!B170),"",'D COMP Budget'!B170)</f>
        <v>Collectes de fonds</v>
      </c>
      <c r="C170" s="246"/>
      <c r="D170" s="246"/>
      <c r="E170" s="246"/>
      <c r="F170" s="451"/>
      <c r="G170" s="451"/>
      <c r="H170" s="451"/>
      <c r="I170" s="451"/>
      <c r="J170" s="246"/>
      <c r="K170" s="198"/>
    </row>
    <row r="171" spans="2:11" ht="15">
      <c r="B171" s="174" t="str">
        <f>IF(ISBLANK('D COMP Budget'!B171),"",'D COMP Budget'!B171)</f>
        <v>Autre revenus du secteur privé</v>
      </c>
      <c r="C171" s="638"/>
      <c r="D171" s="638"/>
      <c r="E171" s="638"/>
      <c r="F171" s="638"/>
      <c r="G171" s="638"/>
      <c r="H171" s="638"/>
      <c r="I171" s="638"/>
      <c r="J171" s="638"/>
      <c r="K171" s="639"/>
    </row>
    <row r="172" spans="2:11">
      <c r="B172" s="247" t="str">
        <f>IF(ISBLANK('G COMP Mise à jour Année 2'!B172),"",'G COMP Mise à jour Année 2'!B172)</f>
        <v/>
      </c>
      <c r="C172" s="246"/>
      <c r="D172" s="246"/>
      <c r="E172" s="246"/>
      <c r="F172" s="451"/>
      <c r="G172" s="451"/>
      <c r="H172" s="451"/>
      <c r="I172" s="451"/>
      <c r="J172" s="246"/>
      <c r="K172" s="198"/>
    </row>
    <row r="173" spans="2:11">
      <c r="B173" s="247" t="str">
        <f>IF(ISBLANK('G COMP Mise à jour Année 2'!B173),"",'G COMP Mise à jour Année 2'!B173)</f>
        <v/>
      </c>
      <c r="C173" s="246"/>
      <c r="D173" s="246"/>
      <c r="E173" s="246"/>
      <c r="F173" s="451"/>
      <c r="G173" s="451"/>
      <c r="H173" s="451"/>
      <c r="I173" s="451"/>
      <c r="J173" s="246"/>
      <c r="K173" s="198"/>
    </row>
    <row r="174" spans="2:11">
      <c r="B174" s="247" t="str">
        <f>IF(ISBLANK('G COMP Mise à jour Année 2'!B174),"",'G COMP Mise à jour Année 2'!B174)</f>
        <v/>
      </c>
      <c r="C174" s="246"/>
      <c r="D174" s="246"/>
      <c r="E174" s="246"/>
      <c r="F174" s="451"/>
      <c r="G174" s="451"/>
      <c r="H174" s="451"/>
      <c r="I174" s="451"/>
      <c r="J174" s="246"/>
      <c r="K174" s="198"/>
    </row>
    <row r="175" spans="2:11">
      <c r="B175" s="247" t="str">
        <f>IF(ISBLANK('G COMP Mise à jour Année 2'!B175),"",'G COMP Mise à jour Année 2'!B175)</f>
        <v/>
      </c>
      <c r="C175" s="246"/>
      <c r="D175" s="246"/>
      <c r="E175" s="246"/>
      <c r="F175" s="451"/>
      <c r="G175" s="451"/>
      <c r="H175" s="451"/>
      <c r="I175" s="451"/>
      <c r="J175" s="246"/>
      <c r="K175" s="198"/>
    </row>
    <row r="176" spans="2:11">
      <c r="B176" s="247" t="str">
        <f>IF(ISBLANK('G COMP Mise à jour Année 2'!B176),"",'G COMP Mise à jour Année 2'!B176)</f>
        <v/>
      </c>
      <c r="C176" s="246"/>
      <c r="D176" s="246"/>
      <c r="E176" s="246"/>
      <c r="F176" s="451"/>
      <c r="G176" s="451"/>
      <c r="H176" s="451"/>
      <c r="I176" s="451"/>
      <c r="J176" s="246"/>
      <c r="K176" s="198"/>
    </row>
    <row r="177" spans="2:11" ht="15">
      <c r="B177" s="172" t="str">
        <f>IF(ISBLANK('D COMP Budget'!B177),"",'D COMP Budget'!B177)</f>
        <v>Sous-total - Revenus du secteur privé</v>
      </c>
      <c r="C177" s="450">
        <f>+'F COMP Mise à jour Année 1'!F177</f>
        <v>0</v>
      </c>
      <c r="D177" s="450">
        <f>+'G COMP Mise à jour Année 2'!H177</f>
        <v>0</v>
      </c>
      <c r="E177" s="450">
        <f>+'D COMP Budget'!E177</f>
        <v>0</v>
      </c>
      <c r="F177" s="449">
        <f>+SUM(F172:F176,F167:F170)</f>
        <v>0</v>
      </c>
      <c r="G177" s="449">
        <f>+SUM(G172:G176,G167:G170)</f>
        <v>0</v>
      </c>
      <c r="H177" s="449">
        <f>+SUM(H172:H176,H167:H170)</f>
        <v>0</v>
      </c>
      <c r="I177" s="449">
        <f>+SUM(I172:I176,I167:I170)</f>
        <v>0</v>
      </c>
      <c r="J177" s="450">
        <f>C177+D177+I177</f>
        <v>0</v>
      </c>
      <c r="K177" s="198"/>
    </row>
    <row r="178" spans="2:11" s="182" customFormat="1" ht="6.75" customHeight="1">
      <c r="C178" s="203"/>
      <c r="D178" s="203"/>
      <c r="E178" s="203"/>
      <c r="F178" s="203"/>
      <c r="G178" s="203"/>
      <c r="H178" s="203"/>
      <c r="I178" s="203"/>
      <c r="J178" s="203"/>
    </row>
    <row r="179" spans="2:11" ht="15">
      <c r="B179" s="483" t="str">
        <f>IF(ISBLANK('D COMP Budget'!B179),"",'D COMP Budget'!B179)</f>
        <v>Revenus du secteur public</v>
      </c>
      <c r="C179" s="199"/>
      <c r="D179" s="484"/>
      <c r="E179" s="484"/>
      <c r="F179" s="199"/>
      <c r="G179" s="199"/>
      <c r="H179" s="199"/>
      <c r="I179" s="199"/>
      <c r="J179" s="199"/>
    </row>
    <row r="180" spans="2:11" ht="36.75" customHeight="1">
      <c r="B180" s="474" t="str">
        <f>IF(ISBLANK('D COMP Budget'!B180),"",'D COMP Budget'!B180)</f>
        <v>Subvention pour cette demande, jusqu’à 100 000 $ par année, jusqu’à 3 ans</v>
      </c>
      <c r="C180" s="453">
        <f>+'F COMP Mise à jour Année 1'!F180</f>
        <v>0</v>
      </c>
      <c r="D180" s="453">
        <f>+'G COMP Mise à jour Année 2'!H180</f>
        <v>0</v>
      </c>
      <c r="E180" s="453">
        <f>+'D COMP Budget'!E180</f>
        <v>0</v>
      </c>
      <c r="F180" s="451"/>
      <c r="G180" s="451"/>
      <c r="H180" s="451"/>
      <c r="I180" s="451"/>
      <c r="J180" s="453">
        <f>C180+D180+I180</f>
        <v>0</v>
      </c>
      <c r="K180" s="198"/>
    </row>
    <row r="181" spans="2:11" ht="42.75" customHeight="1">
      <c r="B181" s="173" t="str">
        <f>IF(ISBLANK('D COMP Budget'!B181),"",'D COMP Budget'!B181)</f>
        <v>Soutien à l'accès aux services (Veuillez soumettre une demande distincte au Soutien à l'accès aux services)</v>
      </c>
      <c r="C181" s="246"/>
      <c r="D181" s="246"/>
      <c r="E181" s="246"/>
      <c r="F181" s="451"/>
      <c r="G181" s="451"/>
      <c r="H181" s="451"/>
      <c r="I181" s="451"/>
      <c r="J181" s="246"/>
      <c r="K181" s="198"/>
    </row>
    <row r="182" spans="2:11" ht="30">
      <c r="B182" s="202" t="str">
        <f>IF(ISBLANK('D COMP Budget'!B182),"",'D COMP Budget'!B182)</f>
        <v xml:space="preserve">Autres subventions du Conseil des arts du Canada </v>
      </c>
      <c r="C182" s="638"/>
      <c r="D182" s="638"/>
      <c r="E182" s="638"/>
      <c r="F182" s="638"/>
      <c r="G182" s="638"/>
      <c r="H182" s="638"/>
      <c r="I182" s="638"/>
      <c r="J182" s="638"/>
      <c r="K182" s="639"/>
    </row>
    <row r="183" spans="2:11">
      <c r="B183" s="247" t="str">
        <f>IF(ISBLANK('G COMP Mise à jour Année 2'!B183),"",'G COMP Mise à jour Année 2'!B183)</f>
        <v/>
      </c>
      <c r="C183" s="246"/>
      <c r="D183" s="246"/>
      <c r="E183" s="246"/>
      <c r="F183" s="451"/>
      <c r="G183" s="451"/>
      <c r="H183" s="451"/>
      <c r="I183" s="451"/>
      <c r="J183" s="246"/>
      <c r="K183" s="198"/>
    </row>
    <row r="184" spans="2:11">
      <c r="B184" s="247" t="str">
        <f>IF(ISBLANK('G COMP Mise à jour Année 2'!B184),"",'G COMP Mise à jour Année 2'!B184)</f>
        <v/>
      </c>
      <c r="C184" s="246"/>
      <c r="D184" s="246"/>
      <c r="E184" s="246"/>
      <c r="F184" s="451"/>
      <c r="G184" s="451"/>
      <c r="H184" s="451"/>
      <c r="I184" s="451"/>
      <c r="J184" s="246"/>
      <c r="K184" s="198"/>
    </row>
    <row r="185" spans="2:11">
      <c r="B185" s="247" t="str">
        <f>IF(ISBLANK('G COMP Mise à jour Année 2'!B185),"",'G COMP Mise à jour Année 2'!B185)</f>
        <v/>
      </c>
      <c r="C185" s="246"/>
      <c r="D185" s="246"/>
      <c r="E185" s="246"/>
      <c r="F185" s="451"/>
      <c r="G185" s="451"/>
      <c r="H185" s="451"/>
      <c r="I185" s="451"/>
      <c r="J185" s="246"/>
      <c r="K185" s="198"/>
    </row>
    <row r="186" spans="2:11">
      <c r="B186" s="247" t="str">
        <f>IF(ISBLANK('G COMP Mise à jour Année 2'!B186),"",'G COMP Mise à jour Année 2'!B186)</f>
        <v/>
      </c>
      <c r="C186" s="246"/>
      <c r="D186" s="246"/>
      <c r="E186" s="246"/>
      <c r="F186" s="451"/>
      <c r="G186" s="451"/>
      <c r="H186" s="451"/>
      <c r="I186" s="451"/>
      <c r="J186" s="246"/>
      <c r="K186" s="198"/>
    </row>
    <row r="187" spans="2:11">
      <c r="B187" s="247" t="str">
        <f>IF(ISBLANK('G COMP Mise à jour Année 2'!B187),"",'G COMP Mise à jour Année 2'!B187)</f>
        <v/>
      </c>
      <c r="C187" s="246"/>
      <c r="D187" s="246"/>
      <c r="E187" s="246"/>
      <c r="F187" s="451"/>
      <c r="G187" s="451"/>
      <c r="H187" s="451"/>
      <c r="I187" s="451"/>
      <c r="J187" s="246"/>
      <c r="K187" s="198"/>
    </row>
    <row r="188" spans="2:11" ht="15">
      <c r="B188" s="174" t="str">
        <f>IF(ISBLANK('D COMP Budget'!B188),"",'D COMP Budget'!B188)</f>
        <v>Autre subvention fédérale</v>
      </c>
      <c r="C188" s="638"/>
      <c r="D188" s="638"/>
      <c r="E188" s="638"/>
      <c r="F188" s="638"/>
      <c r="G188" s="638"/>
      <c r="H188" s="638"/>
      <c r="I188" s="638"/>
      <c r="J188" s="638"/>
      <c r="K188" s="639"/>
    </row>
    <row r="189" spans="2:11">
      <c r="B189" s="247" t="str">
        <f>IF(ISBLANK('G COMP Mise à jour Année 2'!B189),"",'G COMP Mise à jour Année 2'!B189)</f>
        <v/>
      </c>
      <c r="C189" s="246"/>
      <c r="D189" s="246"/>
      <c r="E189" s="246"/>
      <c r="F189" s="451"/>
      <c r="G189" s="451"/>
      <c r="H189" s="451"/>
      <c r="I189" s="451"/>
      <c r="J189" s="246"/>
      <c r="K189" s="198"/>
    </row>
    <row r="190" spans="2:11">
      <c r="B190" s="247" t="str">
        <f>IF(ISBLANK('G COMP Mise à jour Année 2'!B190),"",'G COMP Mise à jour Année 2'!B190)</f>
        <v/>
      </c>
      <c r="C190" s="246"/>
      <c r="D190" s="246"/>
      <c r="E190" s="246"/>
      <c r="F190" s="451"/>
      <c r="G190" s="451"/>
      <c r="H190" s="451"/>
      <c r="I190" s="451"/>
      <c r="J190" s="246"/>
      <c r="K190" s="198"/>
    </row>
    <row r="191" spans="2:11">
      <c r="B191" s="247" t="str">
        <f>IF(ISBLANK('G COMP Mise à jour Année 2'!B191),"",'G COMP Mise à jour Année 2'!B191)</f>
        <v/>
      </c>
      <c r="C191" s="246"/>
      <c r="D191" s="246"/>
      <c r="E191" s="246"/>
      <c r="F191" s="451"/>
      <c r="G191" s="451"/>
      <c r="H191" s="451"/>
      <c r="I191" s="451"/>
      <c r="J191" s="246"/>
      <c r="K191" s="198"/>
    </row>
    <row r="192" spans="2:11">
      <c r="B192" s="247" t="str">
        <f>IF(ISBLANK('G COMP Mise à jour Année 2'!B192),"",'G COMP Mise à jour Année 2'!B192)</f>
        <v/>
      </c>
      <c r="C192" s="246"/>
      <c r="D192" s="246"/>
      <c r="E192" s="246"/>
      <c r="F192" s="451"/>
      <c r="G192" s="451"/>
      <c r="H192" s="451"/>
      <c r="I192" s="451"/>
      <c r="J192" s="246"/>
      <c r="K192" s="198"/>
    </row>
    <row r="193" spans="2:11">
      <c r="B193" s="247" t="str">
        <f>IF(ISBLANK('G COMP Mise à jour Année 2'!B193),"",'G COMP Mise à jour Année 2'!B193)</f>
        <v/>
      </c>
      <c r="C193" s="246"/>
      <c r="D193" s="246"/>
      <c r="E193" s="246"/>
      <c r="F193" s="451"/>
      <c r="G193" s="451"/>
      <c r="H193" s="451"/>
      <c r="I193" s="451"/>
      <c r="J193" s="246"/>
      <c r="K193" s="198"/>
    </row>
    <row r="194" spans="2:11" ht="15">
      <c r="B194" s="174" t="str">
        <f>IF(ISBLANK('D COMP Budget'!B194),"",'D COMP Budget'!B194)</f>
        <v>Subvention provinciale ou territoriale</v>
      </c>
      <c r="C194" s="638"/>
      <c r="D194" s="638"/>
      <c r="E194" s="638"/>
      <c r="F194" s="638"/>
      <c r="G194" s="638"/>
      <c r="H194" s="638"/>
      <c r="I194" s="638"/>
      <c r="J194" s="638"/>
      <c r="K194" s="639"/>
    </row>
    <row r="195" spans="2:11">
      <c r="B195" s="247" t="str">
        <f>IF(ISBLANK('G COMP Mise à jour Année 2'!B195),"",'G COMP Mise à jour Année 2'!B195)</f>
        <v/>
      </c>
      <c r="C195" s="246"/>
      <c r="D195" s="246"/>
      <c r="E195" s="246"/>
      <c r="F195" s="451"/>
      <c r="G195" s="451"/>
      <c r="H195" s="451"/>
      <c r="I195" s="451"/>
      <c r="J195" s="246"/>
      <c r="K195" s="198"/>
    </row>
    <row r="196" spans="2:11">
      <c r="B196" s="247" t="str">
        <f>IF(ISBLANK('G COMP Mise à jour Année 2'!B196),"",'G COMP Mise à jour Année 2'!B196)</f>
        <v/>
      </c>
      <c r="C196" s="246"/>
      <c r="D196" s="246"/>
      <c r="E196" s="246"/>
      <c r="F196" s="451"/>
      <c r="G196" s="451"/>
      <c r="H196" s="451"/>
      <c r="I196" s="451"/>
      <c r="J196" s="246"/>
      <c r="K196" s="198"/>
    </row>
    <row r="197" spans="2:11">
      <c r="B197" s="247" t="str">
        <f>IF(ISBLANK('G COMP Mise à jour Année 2'!B197),"",'G COMP Mise à jour Année 2'!B197)</f>
        <v/>
      </c>
      <c r="C197" s="246"/>
      <c r="D197" s="246"/>
      <c r="E197" s="246"/>
      <c r="F197" s="451"/>
      <c r="G197" s="451"/>
      <c r="H197" s="451"/>
      <c r="I197" s="451"/>
      <c r="J197" s="246"/>
      <c r="K197" s="198"/>
    </row>
    <row r="198" spans="2:11">
      <c r="B198" s="247" t="str">
        <f>IF(ISBLANK('G COMP Mise à jour Année 2'!B198),"",'G COMP Mise à jour Année 2'!B198)</f>
        <v/>
      </c>
      <c r="C198" s="246"/>
      <c r="D198" s="246"/>
      <c r="E198" s="246"/>
      <c r="F198" s="451"/>
      <c r="G198" s="451"/>
      <c r="H198" s="451"/>
      <c r="I198" s="451"/>
      <c r="J198" s="246"/>
      <c r="K198" s="198"/>
    </row>
    <row r="199" spans="2:11">
      <c r="B199" s="247" t="str">
        <f>IF(ISBLANK('G COMP Mise à jour Année 2'!B199),"",'G COMP Mise à jour Année 2'!B199)</f>
        <v/>
      </c>
      <c r="C199" s="246"/>
      <c r="D199" s="246"/>
      <c r="E199" s="246"/>
      <c r="F199" s="451"/>
      <c r="G199" s="451"/>
      <c r="H199" s="451"/>
      <c r="I199" s="451"/>
      <c r="J199" s="246"/>
      <c r="K199" s="198"/>
    </row>
    <row r="200" spans="2:11" ht="15">
      <c r="B200" s="174" t="str">
        <f>IF(ISBLANK('D COMP Budget'!B200),"",'D COMP Budget'!B200)</f>
        <v>Subvention municipale ou régionale</v>
      </c>
      <c r="C200" s="638"/>
      <c r="D200" s="638"/>
      <c r="E200" s="638"/>
      <c r="F200" s="638"/>
      <c r="G200" s="638"/>
      <c r="H200" s="638"/>
      <c r="I200" s="638"/>
      <c r="J200" s="638"/>
      <c r="K200" s="639"/>
    </row>
    <row r="201" spans="2:11">
      <c r="B201" s="247" t="str">
        <f>IF(ISBLANK('G COMP Mise à jour Année 2'!B201),"",'G COMP Mise à jour Année 2'!B201)</f>
        <v/>
      </c>
      <c r="C201" s="246"/>
      <c r="D201" s="246"/>
      <c r="E201" s="246"/>
      <c r="F201" s="451"/>
      <c r="G201" s="451"/>
      <c r="H201" s="451"/>
      <c r="I201" s="451"/>
      <c r="J201" s="246"/>
      <c r="K201" s="198"/>
    </row>
    <row r="202" spans="2:11">
      <c r="B202" s="247" t="str">
        <f>IF(ISBLANK('G COMP Mise à jour Année 2'!B202),"",'G COMP Mise à jour Année 2'!B202)</f>
        <v/>
      </c>
      <c r="C202" s="246"/>
      <c r="D202" s="246"/>
      <c r="E202" s="246"/>
      <c r="F202" s="451"/>
      <c r="G202" s="451"/>
      <c r="H202" s="451"/>
      <c r="I202" s="451"/>
      <c r="J202" s="246"/>
      <c r="K202" s="198"/>
    </row>
    <row r="203" spans="2:11">
      <c r="B203" s="247" t="str">
        <f>IF(ISBLANK('G COMP Mise à jour Année 2'!B203),"",'G COMP Mise à jour Année 2'!B203)</f>
        <v/>
      </c>
      <c r="C203" s="246"/>
      <c r="D203" s="246"/>
      <c r="E203" s="246"/>
      <c r="F203" s="451"/>
      <c r="G203" s="451"/>
      <c r="H203" s="451"/>
      <c r="I203" s="451"/>
      <c r="J203" s="246"/>
      <c r="K203" s="198"/>
    </row>
    <row r="204" spans="2:11">
      <c r="B204" s="247" t="str">
        <f>IF(ISBLANK('G COMP Mise à jour Année 2'!B204),"",'G COMP Mise à jour Année 2'!B204)</f>
        <v/>
      </c>
      <c r="C204" s="246"/>
      <c r="D204" s="246"/>
      <c r="E204" s="246"/>
      <c r="F204" s="451"/>
      <c r="G204" s="451"/>
      <c r="H204" s="451"/>
      <c r="I204" s="451"/>
      <c r="J204" s="246"/>
      <c r="K204" s="198"/>
    </row>
    <row r="205" spans="2:11">
      <c r="B205" s="247" t="str">
        <f>IF(ISBLANK('G COMP Mise à jour Année 2'!B205),"",'G COMP Mise à jour Année 2'!B205)</f>
        <v/>
      </c>
      <c r="C205" s="246"/>
      <c r="D205" s="246"/>
      <c r="E205" s="246"/>
      <c r="F205" s="451"/>
      <c r="G205" s="451"/>
      <c r="H205" s="451"/>
      <c r="I205" s="451"/>
      <c r="J205" s="246"/>
      <c r="K205" s="198"/>
    </row>
    <row r="206" spans="2:11" ht="15">
      <c r="B206" s="174" t="str">
        <f>IF(ISBLANK('D COMP Budget'!B206),"",'D COMP Budget'!B206)</f>
        <v>Autre revenus du secteur public</v>
      </c>
      <c r="C206" s="638"/>
      <c r="D206" s="638"/>
      <c r="E206" s="638"/>
      <c r="F206" s="638"/>
      <c r="G206" s="638"/>
      <c r="H206" s="638"/>
      <c r="I206" s="638"/>
      <c r="J206" s="638"/>
      <c r="K206" s="639"/>
    </row>
    <row r="207" spans="2:11">
      <c r="B207" s="247" t="str">
        <f>IF(ISBLANK('G COMP Mise à jour Année 2'!B207),"",'G COMP Mise à jour Année 2'!B207)</f>
        <v/>
      </c>
      <c r="C207" s="246"/>
      <c r="D207" s="246"/>
      <c r="E207" s="246"/>
      <c r="F207" s="451"/>
      <c r="G207" s="451"/>
      <c r="H207" s="451"/>
      <c r="I207" s="451"/>
      <c r="J207" s="246"/>
      <c r="K207" s="198"/>
    </row>
    <row r="208" spans="2:11">
      <c r="B208" s="247" t="str">
        <f>IF(ISBLANK('G COMP Mise à jour Année 2'!B208),"",'G COMP Mise à jour Année 2'!B208)</f>
        <v/>
      </c>
      <c r="C208" s="246"/>
      <c r="D208" s="246"/>
      <c r="E208" s="246"/>
      <c r="F208" s="451"/>
      <c r="G208" s="451"/>
      <c r="H208" s="451"/>
      <c r="I208" s="451"/>
      <c r="J208" s="246"/>
      <c r="K208" s="198"/>
    </row>
    <row r="209" spans="2:11">
      <c r="B209" s="247" t="str">
        <f>IF(ISBLANK('G COMP Mise à jour Année 2'!B209),"",'G COMP Mise à jour Année 2'!B209)</f>
        <v/>
      </c>
      <c r="C209" s="246"/>
      <c r="D209" s="246"/>
      <c r="E209" s="246"/>
      <c r="F209" s="451"/>
      <c r="G209" s="451"/>
      <c r="H209" s="451"/>
      <c r="I209" s="451"/>
      <c r="J209" s="246"/>
      <c r="K209" s="198"/>
    </row>
    <row r="210" spans="2:11">
      <c r="B210" s="247" t="str">
        <f>IF(ISBLANK('G COMP Mise à jour Année 2'!B210),"",'G COMP Mise à jour Année 2'!B210)</f>
        <v/>
      </c>
      <c r="C210" s="246"/>
      <c r="D210" s="246"/>
      <c r="E210" s="246"/>
      <c r="F210" s="451"/>
      <c r="G210" s="451"/>
      <c r="H210" s="451"/>
      <c r="I210" s="451"/>
      <c r="J210" s="246"/>
      <c r="K210" s="198"/>
    </row>
    <row r="211" spans="2:11">
      <c r="B211" s="247" t="str">
        <f>IF(ISBLANK('G COMP Mise à jour Année 2'!B211),"",'G COMP Mise à jour Année 2'!B211)</f>
        <v/>
      </c>
      <c r="C211" s="246"/>
      <c r="D211" s="246"/>
      <c r="E211" s="246"/>
      <c r="F211" s="451"/>
      <c r="G211" s="451"/>
      <c r="H211" s="451"/>
      <c r="I211" s="451"/>
      <c r="J211" s="246"/>
      <c r="K211" s="198"/>
    </row>
    <row r="212" spans="2:11" ht="15">
      <c r="B212" s="172" t="str">
        <f>IF(ISBLANK('D COMP Budget'!B212),"",'D COMP Budget'!B212)</f>
        <v>Sous-total - Revenus du secteur public</v>
      </c>
      <c r="C212" s="450">
        <f>+'F COMP Mise à jour Année 1'!F212</f>
        <v>0</v>
      </c>
      <c r="D212" s="450">
        <f>+'G COMP Mise à jour Année 2'!H212</f>
        <v>0</v>
      </c>
      <c r="E212" s="450">
        <f>+'D COMP Budget'!E212</f>
        <v>0</v>
      </c>
      <c r="F212" s="449">
        <f>+SUM(F189:F193,F195:F199,F201:F205,F207:F211,F180:F181,F183:F187)</f>
        <v>0</v>
      </c>
      <c r="G212" s="449">
        <f>+SUM(G189:G193,G195:G199,G201:G205,G207:G211,G180:G181,G183:G187)</f>
        <v>0</v>
      </c>
      <c r="H212" s="449">
        <f>+SUM(H189:H193,H195:H199,H201:H205,H207:H211,H180:H181,H183:H187)</f>
        <v>0</v>
      </c>
      <c r="I212" s="449">
        <f>+SUM(I189:I193,I195:I199,I201:I205,I207:I211,I180:I181,I183:I187)</f>
        <v>0</v>
      </c>
      <c r="J212" s="450">
        <f>C212+D212+I212</f>
        <v>0</v>
      </c>
      <c r="K212" s="198"/>
    </row>
    <row r="213" spans="2:11" ht="6.75" customHeight="1">
      <c r="C213" s="199"/>
      <c r="D213" s="199"/>
      <c r="E213" s="199"/>
      <c r="F213" s="199"/>
      <c r="G213" s="199"/>
      <c r="H213" s="199"/>
      <c r="I213" s="199"/>
      <c r="J213" s="199"/>
    </row>
    <row r="214" spans="2:11" ht="15">
      <c r="B214" s="483" t="str">
        <f>IF(ISBLANK('D COMP Budget'!B214),"",'D COMP Budget'!B214)</f>
        <v>Services en nature</v>
      </c>
      <c r="C214" s="199"/>
      <c r="D214" s="484"/>
      <c r="E214" s="484"/>
      <c r="F214" s="199"/>
      <c r="G214" s="199"/>
      <c r="H214" s="199"/>
      <c r="I214" s="199"/>
      <c r="J214" s="199"/>
    </row>
    <row r="215" spans="2:11">
      <c r="B215" s="247" t="str">
        <f>IF(ISBLANK('G COMP Mise à jour Année 2'!B215),"",'G COMP Mise à jour Année 2'!B215)</f>
        <v/>
      </c>
      <c r="C215" s="246"/>
      <c r="D215" s="246"/>
      <c r="E215" s="246"/>
      <c r="F215" s="451"/>
      <c r="G215" s="451"/>
      <c r="H215" s="451"/>
      <c r="I215" s="451"/>
      <c r="J215" s="246"/>
      <c r="K215" s="198"/>
    </row>
    <row r="216" spans="2:11">
      <c r="B216" s="247" t="str">
        <f>IF(ISBLANK('G COMP Mise à jour Année 2'!B216),"",'G COMP Mise à jour Année 2'!B216)</f>
        <v/>
      </c>
      <c r="C216" s="246"/>
      <c r="D216" s="246"/>
      <c r="E216" s="246"/>
      <c r="F216" s="451"/>
      <c r="G216" s="451"/>
      <c r="H216" s="451"/>
      <c r="I216" s="451"/>
      <c r="J216" s="246"/>
      <c r="K216" s="198"/>
    </row>
    <row r="217" spans="2:11">
      <c r="B217" s="247" t="str">
        <f>IF(ISBLANK('G COMP Mise à jour Année 2'!B217),"",'G COMP Mise à jour Année 2'!B217)</f>
        <v/>
      </c>
      <c r="C217" s="246"/>
      <c r="D217" s="246"/>
      <c r="E217" s="246"/>
      <c r="F217" s="451"/>
      <c r="G217" s="451"/>
      <c r="H217" s="451"/>
      <c r="I217" s="451"/>
      <c r="J217" s="246"/>
      <c r="K217" s="198"/>
    </row>
    <row r="218" spans="2:11">
      <c r="B218" s="247" t="str">
        <f>IF(ISBLANK('G COMP Mise à jour Année 2'!B218),"",'G COMP Mise à jour Année 2'!B218)</f>
        <v/>
      </c>
      <c r="C218" s="246"/>
      <c r="D218" s="246"/>
      <c r="E218" s="246"/>
      <c r="F218" s="451"/>
      <c r="G218" s="451"/>
      <c r="H218" s="451"/>
      <c r="I218" s="451"/>
      <c r="J218" s="246"/>
      <c r="K218" s="198"/>
    </row>
    <row r="219" spans="2:11">
      <c r="B219" s="247" t="str">
        <f>IF(ISBLANK('G COMP Mise à jour Année 2'!B219),"",'G COMP Mise à jour Année 2'!B219)</f>
        <v/>
      </c>
      <c r="C219" s="246"/>
      <c r="D219" s="246"/>
      <c r="E219" s="246"/>
      <c r="F219" s="451"/>
      <c r="G219" s="451"/>
      <c r="H219" s="451"/>
      <c r="I219" s="451"/>
      <c r="J219" s="246"/>
      <c r="K219" s="198"/>
    </row>
    <row r="220" spans="2:11" ht="15">
      <c r="B220" s="172" t="str">
        <f>IF(ISBLANK('D COMP Budget'!B220),"",'D COMP Budget'!B220)</f>
        <v>Sous-total – Services en nature</v>
      </c>
      <c r="C220" s="450">
        <f>+'F COMP Mise à jour Année 1'!F220</f>
        <v>0</v>
      </c>
      <c r="D220" s="450">
        <f>+'G COMP Mise à jour Année 2'!H220</f>
        <v>0</v>
      </c>
      <c r="E220" s="450">
        <f>+'D COMP Budget'!E220</f>
        <v>0</v>
      </c>
      <c r="F220" s="449">
        <f>+SUM(F215:F219)</f>
        <v>0</v>
      </c>
      <c r="G220" s="449">
        <f>+SUM(G215:G219)</f>
        <v>0</v>
      </c>
      <c r="H220" s="449">
        <f>+SUM(H215:H219)</f>
        <v>0</v>
      </c>
      <c r="I220" s="449">
        <f>+SUM(I215:I219)</f>
        <v>0</v>
      </c>
      <c r="J220" s="450">
        <f>C220+D220+I220</f>
        <v>0</v>
      </c>
      <c r="K220" s="198"/>
    </row>
    <row r="221" spans="2:11" ht="6.75" customHeight="1">
      <c r="C221" s="199"/>
      <c r="D221" s="199"/>
      <c r="E221" s="199"/>
      <c r="F221" s="199"/>
      <c r="G221" s="199"/>
      <c r="H221" s="199"/>
      <c r="I221" s="199"/>
      <c r="J221" s="199"/>
    </row>
    <row r="222" spans="2:11" ht="15">
      <c r="B222" s="483" t="str">
        <f>IF(ISBLANK('D COMP Budget'!B222),"",'D COMP Budget'!B222)</f>
        <v>Autres revenus</v>
      </c>
      <c r="C222" s="199"/>
      <c r="D222" s="199"/>
      <c r="E222" s="199"/>
      <c r="F222" s="199"/>
      <c r="G222" s="199"/>
      <c r="H222" s="199"/>
      <c r="I222" s="199"/>
      <c r="J222" s="199"/>
    </row>
    <row r="223" spans="2:11">
      <c r="B223" s="247" t="str">
        <f>IF(ISBLANK('G COMP Mise à jour Année 2'!B223),"",'G COMP Mise à jour Année 2'!B223)</f>
        <v/>
      </c>
      <c r="C223" s="246"/>
      <c r="D223" s="246"/>
      <c r="E223" s="246"/>
      <c r="F223" s="451"/>
      <c r="G223" s="451"/>
      <c r="H223" s="451"/>
      <c r="I223" s="451"/>
      <c r="J223" s="246"/>
      <c r="K223" s="198"/>
    </row>
    <row r="224" spans="2:11">
      <c r="B224" s="247" t="str">
        <f>IF(ISBLANK('G COMP Mise à jour Année 2'!B224),"",'G COMP Mise à jour Année 2'!B224)</f>
        <v/>
      </c>
      <c r="C224" s="246"/>
      <c r="D224" s="246"/>
      <c r="E224" s="246"/>
      <c r="F224" s="451"/>
      <c r="G224" s="451"/>
      <c r="H224" s="451"/>
      <c r="I224" s="451"/>
      <c r="J224" s="246"/>
      <c r="K224" s="198"/>
    </row>
    <row r="225" spans="2:11">
      <c r="B225" s="247" t="str">
        <f>IF(ISBLANK('G COMP Mise à jour Année 2'!B225),"",'G COMP Mise à jour Année 2'!B225)</f>
        <v/>
      </c>
      <c r="C225" s="246"/>
      <c r="D225" s="246"/>
      <c r="E225" s="246"/>
      <c r="F225" s="451"/>
      <c r="G225" s="451"/>
      <c r="H225" s="451"/>
      <c r="I225" s="451"/>
      <c r="J225" s="246"/>
      <c r="K225" s="198"/>
    </row>
    <row r="226" spans="2:11">
      <c r="B226" s="247" t="str">
        <f>IF(ISBLANK('G COMP Mise à jour Année 2'!B226),"",'G COMP Mise à jour Année 2'!B226)</f>
        <v/>
      </c>
      <c r="C226" s="246"/>
      <c r="D226" s="246"/>
      <c r="E226" s="246"/>
      <c r="F226" s="451"/>
      <c r="G226" s="451"/>
      <c r="H226" s="451"/>
      <c r="I226" s="451"/>
      <c r="J226" s="246"/>
      <c r="K226" s="198"/>
    </row>
    <row r="227" spans="2:11">
      <c r="B227" s="247" t="str">
        <f>IF(ISBLANK('G COMP Mise à jour Année 2'!B227),"",'G COMP Mise à jour Année 2'!B227)</f>
        <v/>
      </c>
      <c r="C227" s="246"/>
      <c r="D227" s="246"/>
      <c r="E227" s="246"/>
      <c r="F227" s="451"/>
      <c r="G227" s="451"/>
      <c r="H227" s="451"/>
      <c r="I227" s="451"/>
      <c r="J227" s="246"/>
      <c r="K227" s="198"/>
    </row>
    <row r="228" spans="2:11" ht="15">
      <c r="B228" s="174" t="str">
        <f>IF(ISBLANK('D COMP Budget'!B228),"",'D COMP Budget'!B228)</f>
        <v>Paiements différés</v>
      </c>
      <c r="C228" s="638"/>
      <c r="D228" s="638"/>
      <c r="E228" s="638"/>
      <c r="F228" s="638"/>
      <c r="G228" s="638"/>
      <c r="H228" s="638"/>
      <c r="I228" s="638"/>
      <c r="J228" s="638"/>
      <c r="K228" s="639"/>
    </row>
    <row r="229" spans="2:11">
      <c r="B229" s="247" t="str">
        <f>IF(ISBLANK('G COMP Mise à jour Année 2'!B229),"",'G COMP Mise à jour Année 2'!B229)</f>
        <v/>
      </c>
      <c r="C229" s="246"/>
      <c r="D229" s="246"/>
      <c r="E229" s="246"/>
      <c r="F229" s="451"/>
      <c r="G229" s="451"/>
      <c r="H229" s="451"/>
      <c r="I229" s="451"/>
      <c r="J229" s="246"/>
      <c r="K229" s="198"/>
    </row>
    <row r="230" spans="2:11">
      <c r="B230" s="247" t="str">
        <f>IF(ISBLANK('G COMP Mise à jour Année 2'!B230),"",'G COMP Mise à jour Année 2'!B230)</f>
        <v/>
      </c>
      <c r="C230" s="246"/>
      <c r="D230" s="246"/>
      <c r="E230" s="246"/>
      <c r="F230" s="451"/>
      <c r="G230" s="451"/>
      <c r="H230" s="451"/>
      <c r="I230" s="451"/>
      <c r="J230" s="246"/>
      <c r="K230" s="198"/>
    </row>
    <row r="231" spans="2:11">
      <c r="B231" s="247" t="str">
        <f>IF(ISBLANK('G COMP Mise à jour Année 2'!B231),"",'G COMP Mise à jour Année 2'!B231)</f>
        <v/>
      </c>
      <c r="C231" s="246"/>
      <c r="D231" s="246"/>
      <c r="E231" s="246"/>
      <c r="F231" s="451"/>
      <c r="G231" s="451"/>
      <c r="H231" s="451"/>
      <c r="I231" s="451"/>
      <c r="J231" s="246"/>
      <c r="K231" s="198"/>
    </row>
    <row r="232" spans="2:11" ht="15">
      <c r="B232" s="172" t="str">
        <f>IF(ISBLANK('D COMP Budget'!B232),"",'D COMP Budget'!B232)</f>
        <v>Sous-total - Autres revenus</v>
      </c>
      <c r="C232" s="450">
        <f>+'F COMP Mise à jour Année 1'!F232</f>
        <v>0</v>
      </c>
      <c r="D232" s="450">
        <f>+'G COMP Mise à jour Année 2'!H232</f>
        <v>0</v>
      </c>
      <c r="E232" s="450">
        <f>+'D COMP Budget'!E232</f>
        <v>0</v>
      </c>
      <c r="F232" s="449">
        <f>+SUM(F229:F231,F223:F227)</f>
        <v>0</v>
      </c>
      <c r="G232" s="449">
        <f>+SUM(G229:G231,G223:G227)</f>
        <v>0</v>
      </c>
      <c r="H232" s="449">
        <f>+SUM(H229:H231,H223:H227)</f>
        <v>0</v>
      </c>
      <c r="I232" s="449">
        <f>+SUM(I229:I231,I223:I227)</f>
        <v>0</v>
      </c>
      <c r="J232" s="450">
        <f>C232+D232+I232</f>
        <v>0</v>
      </c>
      <c r="K232" s="198"/>
    </row>
    <row r="233" spans="2:11" ht="6.75" customHeight="1">
      <c r="C233" s="199"/>
      <c r="D233" s="199"/>
      <c r="E233" s="199"/>
      <c r="F233" s="199"/>
      <c r="G233" s="199"/>
      <c r="H233" s="199"/>
      <c r="I233" s="199"/>
      <c r="J233" s="199"/>
    </row>
    <row r="234" spans="2:11" ht="15">
      <c r="B234" s="168" t="str">
        <f>IF(ISBLANK('D COMP Budget'!B234),"",'D COMP Budget'!B234)</f>
        <v>Total des revenus</v>
      </c>
      <c r="C234" s="450">
        <f t="shared" ref="C234:I234" si="0">C164+C177+C212+C232+C220</f>
        <v>0</v>
      </c>
      <c r="D234" s="450">
        <f t="shared" si="0"/>
        <v>0</v>
      </c>
      <c r="E234" s="450">
        <f t="shared" si="0"/>
        <v>0</v>
      </c>
      <c r="F234" s="449">
        <f t="shared" si="0"/>
        <v>0</v>
      </c>
      <c r="G234" s="449">
        <f t="shared" si="0"/>
        <v>0</v>
      </c>
      <c r="H234" s="449">
        <f t="shared" si="0"/>
        <v>0</v>
      </c>
      <c r="I234" s="449">
        <f t="shared" si="0"/>
        <v>0</v>
      </c>
      <c r="J234" s="450">
        <f>C234+D234+I234</f>
        <v>0</v>
      </c>
      <c r="K234" s="198"/>
    </row>
    <row r="235" spans="2:11" ht="8.25" customHeight="1">
      <c r="C235" s="196"/>
      <c r="D235" s="196"/>
      <c r="E235" s="196"/>
    </row>
    <row r="236" spans="2:11" ht="15">
      <c r="B236" s="169" t="str">
        <f>IF(ISBLANK('D COMP Budget'!B236),"",'D COMP Budget'!B236)</f>
        <v>Total des coûts</v>
      </c>
      <c r="C236" s="450">
        <f t="shared" ref="C236:I236" si="1">C127</f>
        <v>0</v>
      </c>
      <c r="D236" s="450">
        <f t="shared" si="1"/>
        <v>0</v>
      </c>
      <c r="E236" s="450">
        <f t="shared" si="1"/>
        <v>0</v>
      </c>
      <c r="F236" s="449">
        <f t="shared" si="1"/>
        <v>0</v>
      </c>
      <c r="G236" s="449">
        <f t="shared" si="1"/>
        <v>0</v>
      </c>
      <c r="H236" s="449">
        <f t="shared" si="1"/>
        <v>0</v>
      </c>
      <c r="I236" s="449">
        <f t="shared" si="1"/>
        <v>0</v>
      </c>
      <c r="J236" s="450">
        <f>C236+D236+I236</f>
        <v>0</v>
      </c>
      <c r="K236" s="157"/>
    </row>
    <row r="237" spans="2:11" ht="8.25" customHeight="1">
      <c r="C237" s="196"/>
      <c r="D237" s="196"/>
      <c r="E237" s="196"/>
    </row>
    <row r="238" spans="2:11" ht="15">
      <c r="B238" s="197" t="str">
        <f>IF(ISBLANK('D COMP Budget'!B238),"",'D COMP Budget'!B238)</f>
        <v>Excédent (Déficit)</v>
      </c>
      <c r="C238" s="450">
        <f t="shared" ref="C238:J238" si="2">C234-C236</f>
        <v>0</v>
      </c>
      <c r="D238" s="450">
        <f t="shared" si="2"/>
        <v>0</v>
      </c>
      <c r="E238" s="450">
        <f t="shared" si="2"/>
        <v>0</v>
      </c>
      <c r="F238" s="449">
        <f t="shared" si="2"/>
        <v>0</v>
      </c>
      <c r="G238" s="449">
        <f t="shared" si="2"/>
        <v>0</v>
      </c>
      <c r="H238" s="449">
        <f t="shared" si="2"/>
        <v>0</v>
      </c>
      <c r="I238" s="449">
        <f t="shared" si="2"/>
        <v>0</v>
      </c>
      <c r="J238" s="450">
        <f t="shared" si="2"/>
        <v>0</v>
      </c>
      <c r="K238" s="27"/>
    </row>
    <row r="239" spans="2:11" ht="8.25" customHeight="1">
      <c r="C239" s="196"/>
      <c r="D239" s="196"/>
      <c r="E239" s="196"/>
    </row>
    <row r="240" spans="2:11" ht="34.5" customHeight="1">
      <c r="B240" s="168" t="str">
        <f>IF(ISBLANK('D COMP Budget'!B240),"",'D COMP Budget'!B240)</f>
        <v>% du Total des coûts que représente la subvention</v>
      </c>
      <c r="C240" s="245" t="str">
        <f t="shared" ref="C240:J240" si="3">IFERROR((C180/C236),"")</f>
        <v/>
      </c>
      <c r="D240" s="245" t="str">
        <f t="shared" si="3"/>
        <v/>
      </c>
      <c r="E240" s="245" t="str">
        <f t="shared" si="3"/>
        <v/>
      </c>
      <c r="F240" s="195" t="str">
        <f t="shared" si="3"/>
        <v/>
      </c>
      <c r="G240" s="195" t="str">
        <f t="shared" si="3"/>
        <v/>
      </c>
      <c r="H240" s="195" t="str">
        <f t="shared" si="3"/>
        <v/>
      </c>
      <c r="I240" s="195" t="str">
        <f t="shared" si="3"/>
        <v/>
      </c>
      <c r="J240" s="245" t="str">
        <f t="shared" si="3"/>
        <v/>
      </c>
      <c r="K240" s="157"/>
    </row>
    <row r="242" spans="3:7">
      <c r="C242" s="578" t="s">
        <v>70</v>
      </c>
      <c r="D242" s="578"/>
      <c r="E242" s="578"/>
      <c r="F242" s="578"/>
      <c r="G242" s="578"/>
    </row>
    <row r="243" spans="3:7">
      <c r="C243" s="578"/>
      <c r="D243" s="578"/>
      <c r="E243" s="578"/>
      <c r="F243" s="578"/>
      <c r="G243" s="578"/>
    </row>
  </sheetData>
  <sheetProtection password="C54C" sheet="1" objects="1" scenarios="1" formatRows="0"/>
  <mergeCells count="22">
    <mergeCell ref="C182:K182"/>
    <mergeCell ref="B40:K40"/>
    <mergeCell ref="C97:K97"/>
    <mergeCell ref="C98:K98"/>
    <mergeCell ref="B112:K112"/>
    <mergeCell ref="B130:K130"/>
    <mergeCell ref="C171:K171"/>
    <mergeCell ref="C140:K140"/>
    <mergeCell ref="C146:K146"/>
    <mergeCell ref="C152:K152"/>
    <mergeCell ref="C158:K158"/>
    <mergeCell ref="B25:K25"/>
    <mergeCell ref="B2:K2"/>
    <mergeCell ref="B10:K10"/>
    <mergeCell ref="B5:B8"/>
    <mergeCell ref="C134:K134"/>
    <mergeCell ref="C242:G243"/>
    <mergeCell ref="C188:K188"/>
    <mergeCell ref="C194:K194"/>
    <mergeCell ref="C200:K200"/>
    <mergeCell ref="C206:K206"/>
    <mergeCell ref="C228:K228"/>
  </mergeCells>
  <printOptions horizontalCentered="1"/>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ignoredErrors>
    <ignoredError sqref="B13:K2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Macro</vt:lpstr>
      <vt:lpstr>A PROJ Instructions</vt:lpstr>
      <vt:lpstr>B PROJ Budget</vt:lpstr>
      <vt:lpstr>C COMP Instructions</vt:lpstr>
      <vt:lpstr>D COMP Budget</vt:lpstr>
      <vt:lpstr>E COMP Activités</vt:lpstr>
      <vt:lpstr>F COMP Mise à jour Année 1</vt:lpstr>
      <vt:lpstr>G COMP Mise à jour Année 2</vt:lpstr>
      <vt:lpstr>H COMP Mise à jour Année 3</vt:lpstr>
      <vt:lpstr>I Instructions - éditeurs</vt:lpstr>
      <vt:lpstr>J Budget Projets de livres</vt:lpstr>
      <vt:lpstr>K Budget Revues électroniques</vt:lpstr>
      <vt:lpstr>L Budget Revues imprimées</vt:lpstr>
      <vt:lpstr>Sheet1</vt:lpstr>
      <vt:lpstr>Comment_harmoniser_votre_exercice_financier_avec_l_exercice_financier_visé_par_la_demande</vt:lpstr>
      <vt:lpstr>'A PROJ Instructions'!Print_Area</vt:lpstr>
      <vt:lpstr>'B PROJ Budget'!Print_Area</vt:lpstr>
      <vt:lpstr>'C COMP Instructions'!Print_Area</vt:lpstr>
      <vt:lpstr>'D COMP Budget'!Print_Area</vt:lpstr>
      <vt:lpstr>'E COMP Activités'!Print_Area</vt:lpstr>
      <vt:lpstr>'F COMP Mise à jour Année 1'!Print_Area</vt:lpstr>
      <vt:lpstr>'G COMP Mise à jour Année 2'!Print_Area</vt:lpstr>
      <vt:lpstr>'H COMP Mise à jour Année 3'!Print_Area</vt:lpstr>
      <vt:lpstr>'I Instructions - éditeurs'!Print_Area</vt:lpstr>
      <vt:lpstr>'J Budget Projets de livres'!Print_Area</vt:lpstr>
      <vt:lpstr>'K Budget Revues électroniques'!Print_Area</vt:lpstr>
      <vt:lpstr>'A PROJ Instructions'!Print_Titles</vt:lpstr>
      <vt:lpstr>'B PROJ Budget'!Print_Titles</vt:lpstr>
      <vt:lpstr>'C COMP Instructions'!Print_Titles</vt:lpstr>
      <vt:lpstr>'D COMP Budget'!Print_Titles</vt:lpstr>
      <vt:lpstr>'E COMP Activités'!Print_Titles</vt:lpstr>
      <vt:lpstr>'F COMP Mise à jour Année 1'!Print_Titles</vt:lpstr>
      <vt:lpstr>'G COMP Mise à jour Année 2'!Print_Titles</vt:lpstr>
      <vt:lpstr>'H COMP Mise à jour Année 3'!Print_Titles</vt:lpstr>
      <vt:lpstr>'I Instructions - éditeurs'!Print_Titles</vt:lpstr>
      <vt:lpstr>'J Budget Projets de livres'!Print_Titles</vt:lpstr>
      <vt:lpstr>'K Budget Revues électroniques'!Print_Titles</vt:lpstr>
      <vt:lpstr>'L Budget Revues imprimées'!Print_Titles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PNRao</dc:creator>
  <cp:lastModifiedBy>Busby, Ellen</cp:lastModifiedBy>
  <dcterms:created xsi:type="dcterms:W3CDTF">2016-02-05T14:17:33Z</dcterms:created>
  <dcterms:modified xsi:type="dcterms:W3CDTF">2017-05-05T20:53:09Z</dcterms:modified>
</cp:coreProperties>
</file>